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QI\CQI\CQI Reports\2025\"/>
    </mc:Choice>
  </mc:AlternateContent>
  <xr:revisionPtr revIDLastSave="0" documentId="13_ncr:1_{D91DFF03-6BA3-4D00-B6FB-83C0A2E36F5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Nasal Tracheal Intubation" sheetId="7" state="hidden" r:id="rId1"/>
    <sheet name="Pediatric Oral Intubation" sheetId="6" state="hidden" r:id="rId2"/>
    <sheet name="Adult Oral Intubation" sheetId="8" r:id="rId3"/>
    <sheet name="Mechanical CPR" sheetId="9" r:id="rId4"/>
    <sheet name="Ventilator Use" sheetId="10" r:id="rId5"/>
    <sheet name="Mechanical CPAP" sheetId="11" r:id="rId6"/>
  </sheets>
  <definedNames>
    <definedName name="_xlnm._FilterDatabase" localSheetId="2" hidden="1">'Adult Oral Intubation'!$A$3:$Q$14</definedName>
    <definedName name="_xlnm.Print_Area" localSheetId="2">'Adult Oral Intubation'!$A$4:$P$78</definedName>
    <definedName name="_xlnm.Print_Titles" localSheetId="2">'Adult Oral Intubation'!$4:$4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1" l="1"/>
  <c r="C56" i="11"/>
  <c r="C55" i="11"/>
  <c r="C54" i="11"/>
  <c r="C57" i="10"/>
  <c r="C55" i="10"/>
  <c r="C56" i="10"/>
  <c r="C54" i="10"/>
  <c r="C57" i="9"/>
  <c r="C56" i="9"/>
  <c r="C55" i="9"/>
  <c r="C54" i="9"/>
  <c r="E59" i="8"/>
  <c r="E51" i="8" l="1"/>
  <c r="E52" i="8" l="1"/>
  <c r="E56" i="8"/>
  <c r="E54" i="8"/>
  <c r="E53" i="8"/>
  <c r="E65" i="8" l="1"/>
  <c r="E64" i="8"/>
  <c r="E66" i="8"/>
  <c r="E63" i="8"/>
  <c r="E57" i="8" l="1"/>
  <c r="K49" i="8" l="1"/>
  <c r="J49" i="8"/>
  <c r="I49" i="8"/>
  <c r="E49" i="8"/>
  <c r="E69" i="8" l="1"/>
  <c r="E61" i="8"/>
  <c r="E60" i="8"/>
  <c r="C75" i="8" l="1"/>
  <c r="B75" i="8"/>
  <c r="B73" i="8"/>
  <c r="X10" i="8" l="1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X21" i="8"/>
  <c r="L49" i="8" s="1"/>
  <c r="Y21" i="8"/>
  <c r="M49" i="8" s="1"/>
  <c r="Z21" i="8"/>
  <c r="N49" i="8" s="1"/>
  <c r="AA21" i="8"/>
  <c r="O49" i="8" s="1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BZ31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BZ41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BZ42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S29" i="8" l="1"/>
  <c r="S10" i="8"/>
  <c r="S37" i="8"/>
  <c r="S42" i="8"/>
  <c r="S38" i="8"/>
  <c r="S34" i="8"/>
  <c r="S30" i="8"/>
  <c r="S26" i="8"/>
  <c r="S22" i="8"/>
  <c r="S18" i="8"/>
  <c r="S14" i="8"/>
  <c r="S45" i="8"/>
  <c r="S41" i="8"/>
  <c r="S46" i="8"/>
  <c r="S47" i="8"/>
  <c r="S43" i="8"/>
  <c r="S39" i="8"/>
  <c r="S35" i="8"/>
  <c r="S31" i="8"/>
  <c r="S27" i="8"/>
  <c r="S25" i="8"/>
  <c r="S23" i="8"/>
  <c r="S21" i="8"/>
  <c r="S19" i="8"/>
  <c r="S17" i="8"/>
  <c r="S15" i="8"/>
  <c r="S13" i="8"/>
  <c r="S11" i="8"/>
  <c r="S9" i="8"/>
  <c r="S7" i="8"/>
  <c r="S33" i="8"/>
  <c r="S48" i="8"/>
  <c r="S44" i="8"/>
  <c r="S40" i="8"/>
  <c r="S36" i="8"/>
  <c r="S32" i="8"/>
  <c r="S28" i="8"/>
  <c r="S24" i="8"/>
  <c r="S20" i="8"/>
  <c r="S16" i="8"/>
  <c r="S12" i="8"/>
  <c r="S8" i="8"/>
  <c r="S6" i="8"/>
  <c r="AI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H8" i="8"/>
  <c r="AG8" i="8"/>
  <c r="AF8" i="8"/>
  <c r="AE8" i="8"/>
  <c r="AD8" i="8"/>
  <c r="AC8" i="8"/>
  <c r="AB8" i="8"/>
  <c r="AA8" i="8"/>
  <c r="Z8" i="8"/>
  <c r="Y8" i="8"/>
  <c r="X8" i="8"/>
  <c r="S5" i="8" l="1"/>
  <c r="E55" i="8"/>
  <c r="G50" i="8"/>
  <c r="C17" i="6"/>
  <c r="E22" i="6" s="1"/>
  <c r="D17" i="6"/>
  <c r="E17" i="6"/>
  <c r="F17" i="6"/>
  <c r="E20" i="6" s="1"/>
  <c r="G17" i="6"/>
  <c r="C17" i="7"/>
  <c r="D17" i="7"/>
  <c r="E17" i="7"/>
  <c r="F17" i="7"/>
  <c r="G17" i="7"/>
  <c r="E22" i="7" l="1"/>
  <c r="E19" i="7"/>
  <c r="E20" i="7"/>
  <c r="F21" i="7" s="1"/>
  <c r="E19" i="6"/>
  <c r="F21" i="6" s="1"/>
  <c r="E6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191CC6-F8D8-45E1-A48B-5E3F55EF5DF3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<sst xmlns="http://schemas.openxmlformats.org/spreadsheetml/2006/main" count="281" uniqueCount="121">
  <si>
    <t xml:space="preserve">ALS Airway Monthly Summary Matrix - Nasal Tracheal Intubation  </t>
  </si>
  <si>
    <t>Calendar Day</t>
  </si>
  <si>
    <t>Primary Clinical Impression (e.g. Traumatic Full Arrest)</t>
  </si>
  <si>
    <t>Pt. Count</t>
  </si>
  <si>
    <t># of Laryngoscopies</t>
  </si>
  <si>
    <t>One Pass Successful?</t>
  </si>
  <si>
    <t>Two Passes Successful?</t>
  </si>
  <si>
    <t>Did the pt. end up with an ALS Airway?</t>
  </si>
  <si>
    <t>SpO2 Value Prior to Airway</t>
  </si>
  <si>
    <t>SpO2 Value 3 to 5 Min after Airway</t>
  </si>
  <si>
    <t>SpO2 Value Upon Arrival at Hosp</t>
  </si>
  <si>
    <t>Response to difficult airway challenge/Misc Notes/Critical Complications</t>
  </si>
  <si>
    <t>Name of Paramedic(s) Providing Airway</t>
  </si>
  <si>
    <t>% Successful 1st attempt</t>
  </si>
  <si>
    <t>Total Successful After 2nd Attempt:</t>
  </si>
  <si>
    <t>% Successful ALS Airway</t>
  </si>
  <si>
    <r>
      <t xml:space="preserve">For cells requiring a Yes or No response: </t>
    </r>
    <r>
      <rPr>
        <b/>
        <sz val="10"/>
        <rFont val="Arial"/>
        <family val="2"/>
      </rPr>
      <t>"1" = Yes;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Empty Cell = No or NA</t>
    </r>
  </si>
  <si>
    <t xml:space="preserve">ALS Airway Monthly Summary Matrix - Pediatric Oral Intubation </t>
  </si>
  <si>
    <t>CO2  Value in mmHg (upon arrival at hosp)</t>
  </si>
  <si>
    <t>Notes</t>
  </si>
  <si>
    <t>% Successful 2nd attempt</t>
  </si>
  <si>
    <t>Name :</t>
  </si>
  <si>
    <t>Month :</t>
  </si>
  <si>
    <t>YEAR:</t>
  </si>
  <si>
    <r>
      <rPr>
        <b/>
        <sz val="10"/>
        <rFont val="Arial"/>
        <family val="2"/>
      </rPr>
      <t xml:space="preserve">Respiratory Arrest Reason:  </t>
    </r>
    <r>
      <rPr>
        <b/>
        <sz val="12"/>
        <rFont val="Arial"/>
        <family val="2"/>
      </rPr>
      <t>(</t>
    </r>
    <r>
      <rPr>
        <b/>
        <sz val="9"/>
        <rFont val="Arial"/>
        <family val="2"/>
      </rPr>
      <t>Medical - Drowning - Trauma</t>
    </r>
    <r>
      <rPr>
        <b/>
        <sz val="12"/>
        <rFont val="Arial"/>
        <family val="2"/>
      </rPr>
      <t>)</t>
    </r>
  </si>
  <si>
    <t xml:space="preserve">MICR Pt? </t>
  </si>
  <si>
    <t>Cormack and Lehan Grades 1 - 4  NV=5</t>
  </si>
  <si>
    <t>Number of OTI Attempts</t>
  </si>
  <si>
    <t xml:space="preserve">Final Device used </t>
  </si>
  <si>
    <t xml:space="preserve">Tube Confirmation Methods </t>
  </si>
  <si>
    <t>Reasons Cited for Cormack Lehan Score III or IV</t>
  </si>
  <si>
    <t>Explanation/  response to difficult airway challenge/Misc Notes/Critical Complications</t>
  </si>
  <si>
    <t>QI  Status</t>
  </si>
  <si>
    <t>Call  Date</t>
  </si>
  <si>
    <t>Incident Number or Patient's First Initial Last Name</t>
  </si>
  <si>
    <t xml:space="preserve">Final Device Successful </t>
  </si>
  <si>
    <t>Auscultation</t>
  </si>
  <si>
    <t>ETCO2</t>
  </si>
  <si>
    <t>Negative Epigastrium</t>
  </si>
  <si>
    <t>Condensation in Tube</t>
  </si>
  <si>
    <t xml:space="preserve">Visualization of Tube Through Cords </t>
  </si>
  <si>
    <t>Additional Notes</t>
  </si>
  <si>
    <t>QI Suggested</t>
  </si>
  <si>
    <t>Medical</t>
  </si>
  <si>
    <t>Yes</t>
  </si>
  <si>
    <t>ETT</t>
  </si>
  <si>
    <t>No</t>
  </si>
  <si>
    <t>Penetrating Trauma</t>
  </si>
  <si>
    <t>i-Gel</t>
  </si>
  <si>
    <t>None Used</t>
  </si>
  <si>
    <t>Completed</t>
  </si>
  <si>
    <t>yes</t>
  </si>
  <si>
    <t>N/A</t>
  </si>
  <si>
    <t>Investigating</t>
  </si>
  <si>
    <t>Not Started</t>
  </si>
  <si>
    <t>BLS</t>
  </si>
  <si>
    <t>None</t>
  </si>
  <si>
    <t>Drowning</t>
  </si>
  <si>
    <t>Blunt Trauma</t>
  </si>
  <si>
    <t>AMR Amb</t>
  </si>
  <si>
    <t xml:space="preserve">January </t>
  </si>
  <si>
    <t>DLA</t>
  </si>
  <si>
    <t>February</t>
  </si>
  <si>
    <t>Escalon Amb</t>
  </si>
  <si>
    <t>March</t>
  </si>
  <si>
    <t>Manteca Amb</t>
  </si>
  <si>
    <t>April</t>
  </si>
  <si>
    <t xml:space="preserve">Ripon Fire </t>
  </si>
  <si>
    <t>May</t>
  </si>
  <si>
    <t xml:space="preserve">Stockton Fire </t>
  </si>
  <si>
    <t>June</t>
  </si>
  <si>
    <t>July</t>
  </si>
  <si>
    <t>August</t>
  </si>
  <si>
    <t>September</t>
  </si>
  <si>
    <t>October</t>
  </si>
  <si>
    <t>November</t>
  </si>
  <si>
    <t>December</t>
  </si>
  <si>
    <t>Total Number of Patients</t>
  </si>
  <si>
    <t>Total Number of OTI Patients</t>
  </si>
  <si>
    <t>Number of Diff Airway Patients</t>
  </si>
  <si>
    <t>Total Number of 1st OTI Attempts</t>
  </si>
  <si>
    <t>Total Number of 2nd OTI Attempts</t>
  </si>
  <si>
    <t>Total Number of I-gel Attempts</t>
  </si>
  <si>
    <t>Total Number of Patients with inapporpriate OTI</t>
  </si>
  <si>
    <t>% Successful OTI</t>
  </si>
  <si>
    <t>% OTI Successful 1st attempt</t>
  </si>
  <si>
    <t>% OTI Successful 2nd attempt</t>
  </si>
  <si>
    <t>Total % I-gel Tube Success</t>
  </si>
  <si>
    <t>% I-gel Tube Success W/1 Attempt</t>
  </si>
  <si>
    <t>% I-gel Tube Success W/2 Attempt</t>
  </si>
  <si>
    <t>% I-gel Tube Success W/&gt;2 Attempt</t>
  </si>
  <si>
    <t>% Difficult Airway</t>
  </si>
  <si>
    <t>% ETTI Used</t>
  </si>
  <si>
    <t>Provider Name:</t>
  </si>
  <si>
    <t>Month and Year:</t>
  </si>
  <si>
    <t>Incident Number</t>
  </si>
  <si>
    <t>SCFA</t>
  </si>
  <si>
    <t>Compression Ratio</t>
  </si>
  <si>
    <t>Complications</t>
  </si>
  <si>
    <t>Reviewed with crew</t>
  </si>
  <si>
    <t>Total No. of deployments:</t>
  </si>
  <si>
    <t>No. of deployments reviewed with crews:</t>
  </si>
  <si>
    <t>No. of complications:</t>
  </si>
  <si>
    <t>Average Compression Ratio:</t>
  </si>
  <si>
    <t>Parameters changed</t>
  </si>
  <si>
    <t xml:space="preserve">Reviewed </t>
  </si>
  <si>
    <t>No. of parameter changes</t>
  </si>
  <si>
    <t>Mechanical CPAP</t>
  </si>
  <si>
    <t>Ventilator Use</t>
  </si>
  <si>
    <t>Mechanical CPR</t>
  </si>
  <si>
    <t>Adult Oral Intubation</t>
  </si>
  <si>
    <t>ETTI or stylet Usage</t>
  </si>
  <si>
    <t>First Attempt Only ETTI</t>
  </si>
  <si>
    <t>First and Second Attempt ETTI</t>
  </si>
  <si>
    <t>Second Attempt Only ETTI</t>
  </si>
  <si>
    <t>First Attempt Only Stylet</t>
  </si>
  <si>
    <t>First and Second Attempt Stylet</t>
  </si>
  <si>
    <t>Second Attempt Only Stylet</t>
  </si>
  <si>
    <t>Combination ETTI and Stylet</t>
  </si>
  <si>
    <t>LMFD</t>
  </si>
  <si>
    <t>Version 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</si>
</sst>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d\/yyyy"/>
    <numFmt numFmtId="165" formatCode="0.0%"/>
  </numFmts>
  <fonts count="22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8"/>
      <name val="Arial"/>
      <family val="2"/>
    </font>
    <font>
      <b/>
      <sz val="26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CCFF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textRotation="90"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1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5" borderId="0" xfId="0" applyFill="1"/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textRotation="90" wrapText="1"/>
    </xf>
    <xf numFmtId="10" fontId="3" fillId="0" borderId="0" xfId="0" applyNumberFormat="1" applyFont="1" applyAlignment="1">
      <alignment horizontal="center"/>
    </xf>
    <xf numFmtId="1" fontId="0" fillId="0" borderId="0" xfId="0" applyNumberFormat="1"/>
    <xf numFmtId="0" fontId="6" fillId="4" borderId="22" xfId="0" applyFont="1" applyFill="1" applyBorder="1"/>
    <xf numFmtId="0" fontId="0" fillId="4" borderId="22" xfId="0" applyFill="1" applyBorder="1" applyAlignment="1">
      <alignment horizontal="center"/>
    </xf>
    <xf numFmtId="0" fontId="0" fillId="4" borderId="22" xfId="0" applyFill="1" applyBorder="1" applyAlignment="1">
      <alignment horizontal="center" wrapText="1"/>
    </xf>
    <xf numFmtId="0" fontId="0" fillId="4" borderId="22" xfId="0" applyFill="1" applyBorder="1" applyAlignment="1">
      <alignment wrapText="1"/>
    </xf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8" fillId="4" borderId="22" xfId="0" applyFont="1" applyFill="1" applyBorder="1"/>
    <xf numFmtId="0" fontId="0" fillId="4" borderId="22" xfId="0" applyFill="1" applyBorder="1"/>
    <xf numFmtId="0" fontId="8" fillId="4" borderId="22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center" wrapText="1"/>
    </xf>
    <xf numFmtId="1" fontId="8" fillId="0" borderId="0" xfId="0" quotePrefix="1" applyNumberFormat="1" applyFont="1"/>
    <xf numFmtId="10" fontId="3" fillId="0" borderId="0" xfId="0" applyNumberFormat="1" applyFont="1"/>
    <xf numFmtId="1" fontId="8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7" fontId="0" fillId="0" borderId="0" xfId="0" applyNumberFormat="1"/>
    <xf numFmtId="0" fontId="8" fillId="0" borderId="20" xfId="0" applyFont="1" applyBorder="1"/>
    <xf numFmtId="0" fontId="13" fillId="0" borderId="0" xfId="0" applyFont="1"/>
    <xf numFmtId="0" fontId="8" fillId="0" borderId="0" xfId="0" applyFont="1" applyAlignment="1">
      <alignment vertical="center" wrapText="1"/>
    </xf>
    <xf numFmtId="0" fontId="0" fillId="0" borderId="20" xfId="0" applyBorder="1"/>
    <xf numFmtId="0" fontId="8" fillId="0" borderId="18" xfId="0" applyFont="1" applyBorder="1"/>
    <xf numFmtId="0" fontId="0" fillId="0" borderId="18" xfId="0" applyBorder="1"/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64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7" fontId="6" fillId="0" borderId="0" xfId="0" applyNumberFormat="1" applyFont="1" applyAlignment="1">
      <alignment horizontal="center"/>
    </xf>
    <xf numFmtId="0" fontId="14" fillId="8" borderId="0" xfId="0" applyFont="1" applyFill="1"/>
    <xf numFmtId="0" fontId="14" fillId="8" borderId="0" xfId="0" applyFont="1" applyFill="1" applyAlignment="1">
      <alignment wrapText="1"/>
    </xf>
    <xf numFmtId="0" fontId="16" fillId="8" borderId="0" xfId="0" applyFont="1" applyFill="1" applyAlignment="1">
      <alignment horizontal="right" vertical="center"/>
    </xf>
    <xf numFmtId="0" fontId="16" fillId="8" borderId="0" xfId="0" applyFont="1" applyFill="1" applyAlignment="1" applyProtection="1">
      <alignment vertical="center"/>
      <protection locked="0"/>
    </xf>
    <xf numFmtId="0" fontId="6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6" fillId="8" borderId="15" xfId="0" applyFont="1" applyFill="1" applyBorder="1"/>
    <xf numFmtId="0" fontId="6" fillId="6" borderId="20" xfId="0" applyFont="1" applyFill="1" applyBorder="1" applyAlignment="1">
      <alignment horizontal="center" textRotation="90"/>
    </xf>
    <xf numFmtId="0" fontId="0" fillId="0" borderId="22" xfId="0" applyBorder="1"/>
    <xf numFmtId="0" fontId="0" fillId="5" borderId="25" xfId="0" applyFill="1" applyBorder="1"/>
    <xf numFmtId="0" fontId="6" fillId="6" borderId="20" xfId="0" applyFont="1" applyFill="1" applyBorder="1" applyAlignment="1">
      <alignment horizontal="center" textRotation="90" wrapText="1"/>
    </xf>
    <xf numFmtId="0" fontId="16" fillId="8" borderId="0" xfId="0" applyFont="1" applyFill="1" applyAlignment="1">
      <alignment vertical="center"/>
    </xf>
    <xf numFmtId="0" fontId="16" fillId="8" borderId="20" xfId="0" applyFont="1" applyFill="1" applyBorder="1" applyAlignment="1" applyProtection="1">
      <alignment vertical="center"/>
      <protection locked="0"/>
    </xf>
    <xf numFmtId="0" fontId="15" fillId="8" borderId="20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>
      <alignment horizontal="center" textRotation="90" wrapText="1"/>
    </xf>
    <xf numFmtId="0" fontId="6" fillId="0" borderId="0" xfId="0" applyFont="1" applyAlignment="1">
      <alignment wrapText="1"/>
    </xf>
    <xf numFmtId="0" fontId="6" fillId="3" borderId="19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9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7" fillId="9" borderId="20" xfId="0" applyFont="1" applyFill="1" applyBorder="1" applyAlignment="1">
      <alignment horizontal="right" vertical="center"/>
    </xf>
    <xf numFmtId="9" fontId="0" fillId="0" borderId="20" xfId="0" applyNumberFormat="1" applyBorder="1"/>
    <xf numFmtId="0" fontId="4" fillId="9" borderId="20" xfId="0" applyFont="1" applyFill="1" applyBorder="1" applyAlignment="1">
      <alignment horizontal="left" vertical="center"/>
    </xf>
    <xf numFmtId="0" fontId="17" fillId="9" borderId="20" xfId="0" applyFont="1" applyFill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1" borderId="20" xfId="0" applyFont="1" applyFill="1" applyBorder="1" applyAlignment="1">
      <alignment horizontal="right" vertical="center"/>
    </xf>
    <xf numFmtId="0" fontId="4" fillId="11" borderId="20" xfId="0" applyFont="1" applyFill="1" applyBorder="1" applyAlignment="1">
      <alignment horizontal="left" vertical="center"/>
    </xf>
    <xf numFmtId="0" fontId="17" fillId="11" borderId="20" xfId="0" applyFont="1" applyFill="1" applyBorder="1" applyAlignment="1">
      <alignment vertical="center"/>
    </xf>
    <xf numFmtId="0" fontId="17" fillId="13" borderId="20" xfId="0" applyFont="1" applyFill="1" applyBorder="1" applyAlignment="1">
      <alignment horizontal="right" vertical="center"/>
    </xf>
    <xf numFmtId="0" fontId="4" fillId="13" borderId="20" xfId="0" applyFont="1" applyFill="1" applyBorder="1" applyAlignment="1">
      <alignment horizontal="left" vertical="center"/>
    </xf>
    <xf numFmtId="0" fontId="17" fillId="13" borderId="20" xfId="0" applyFont="1" applyFill="1" applyBorder="1" applyAlignment="1">
      <alignment vertical="center"/>
    </xf>
    <xf numFmtId="0" fontId="0" fillId="13" borderId="0" xfId="0" applyFill="1"/>
    <xf numFmtId="0" fontId="0" fillId="11" borderId="0" xfId="0" applyFill="1"/>
    <xf numFmtId="0" fontId="0" fillId="9" borderId="0" xfId="0" applyFill="1"/>
    <xf numFmtId="0" fontId="14" fillId="15" borderId="0" xfId="0" applyFont="1" applyFill="1"/>
    <xf numFmtId="0" fontId="14" fillId="15" borderId="0" xfId="0" applyFont="1" applyFill="1" applyAlignment="1">
      <alignment wrapText="1"/>
    </xf>
    <xf numFmtId="0" fontId="14" fillId="15" borderId="0" xfId="0" applyFont="1" applyFill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1" fillId="15" borderId="0" xfId="0" applyFont="1" applyFill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6" fillId="7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textRotation="90" wrapText="1"/>
    </xf>
    <xf numFmtId="0" fontId="0" fillId="0" borderId="23" xfId="0" applyBorder="1" applyAlignment="1">
      <alignment horizontal="center" textRotation="90" wrapText="1"/>
    </xf>
    <xf numFmtId="0" fontId="0" fillId="0" borderId="0" xfId="0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textRotation="90" wrapText="1"/>
    </xf>
    <xf numFmtId="0" fontId="6" fillId="3" borderId="19" xfId="0" applyFont="1" applyFill="1" applyBorder="1" applyAlignment="1">
      <alignment horizontal="center" textRotation="90" wrapText="1"/>
    </xf>
    <xf numFmtId="0" fontId="8" fillId="0" borderId="0" xfId="0" applyFont="1" applyAlignment="1">
      <alignment wrapText="1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6" fillId="8" borderId="27" xfId="0" applyFont="1" applyFill="1" applyBorder="1" applyAlignment="1" applyProtection="1">
      <alignment horizontal="center" vertical="center"/>
      <protection locked="0"/>
    </xf>
    <xf numFmtId="0" fontId="16" fillId="8" borderId="2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18" fillId="9" borderId="15" xfId="0" applyFon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10" borderId="2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0" fontId="17" fillId="9" borderId="20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/>
    </xf>
    <xf numFmtId="0" fontId="17" fillId="11" borderId="20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19" fillId="13" borderId="15" xfId="0" applyFont="1" applyFill="1" applyBorder="1" applyAlignment="1">
      <alignment horizontal="center"/>
    </xf>
    <xf numFmtId="0" fontId="17" fillId="13" borderId="20" xfId="0" applyFont="1" applyFill="1" applyBorder="1" applyAlignment="1">
      <alignment horizontal="center" vertical="center"/>
    </xf>
    <xf numFmtId="0" fontId="17" fillId="13" borderId="20" xfId="0" applyFont="1" applyFill="1" applyBorder="1" applyAlignment="1">
      <alignment horizontal="center"/>
    </xf>
    <xf numFmtId="0" fontId="6" fillId="14" borderId="18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5" fillId="1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theme="0"/>
      </font>
      <fill>
        <patternFill>
          <bgColor rgb="FFA90B43"/>
        </patternFill>
      </fill>
    </dxf>
    <dxf>
      <font>
        <color theme="0"/>
      </font>
      <fill>
        <patternFill>
          <bgColor rgb="FFA90B43"/>
        </patternFill>
      </fill>
    </dxf>
    <dxf>
      <font>
        <color theme="0"/>
      </font>
      <fill>
        <patternFill>
          <bgColor rgb="FFA90B43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A90B43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6"/>
  <sheetViews>
    <sheetView workbookViewId="0">
      <selection sqref="A1:I1"/>
    </sheetView>
  </sheetViews>
  <sheetFormatPr defaultRowHeight="12.75" x14ac:dyDescent="0.2"/>
  <cols>
    <col min="2" max="2" width="17.5703125" customWidth="1"/>
    <col min="8" max="8" width="10.140625" customWidth="1"/>
    <col min="9" max="9" width="12" customWidth="1"/>
    <col min="10" max="10" width="10.140625" customWidth="1"/>
    <col min="11" max="11" width="15.140625" customWidth="1"/>
    <col min="12" max="12" width="16.5703125" customWidth="1"/>
  </cols>
  <sheetData>
    <row r="1" spans="1:12" ht="20.25" x14ac:dyDescent="0.3">
      <c r="A1" s="127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12" ht="81" customHeight="1" x14ac:dyDescent="0.2">
      <c r="A2" s="31" t="s">
        <v>1</v>
      </c>
      <c r="B2" s="31" t="s">
        <v>2</v>
      </c>
      <c r="C2" s="31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x14ac:dyDescent="0.2">
      <c r="A3" s="1"/>
      <c r="B3" s="11"/>
      <c r="C3" s="12"/>
      <c r="D3" s="7"/>
      <c r="E3" s="7"/>
      <c r="F3" s="5"/>
      <c r="G3" s="5"/>
      <c r="H3" s="5"/>
      <c r="I3" s="5"/>
      <c r="J3" s="5"/>
      <c r="K3" s="5"/>
      <c r="L3" s="9"/>
    </row>
    <row r="4" spans="1:12" x14ac:dyDescent="0.2">
      <c r="A4" s="1"/>
      <c r="B4" s="11"/>
      <c r="C4" s="12"/>
      <c r="D4" s="7"/>
      <c r="E4" s="7"/>
      <c r="F4" s="5"/>
      <c r="G4" s="5"/>
      <c r="H4" s="5"/>
      <c r="I4" s="5"/>
      <c r="J4" s="5"/>
      <c r="K4" s="5"/>
      <c r="L4" s="10"/>
    </row>
    <row r="5" spans="1:12" x14ac:dyDescent="0.2">
      <c r="A5" s="1"/>
      <c r="B5" s="11"/>
      <c r="C5" s="12"/>
      <c r="D5" s="7"/>
      <c r="E5" s="7"/>
      <c r="F5" s="5"/>
      <c r="G5" s="5"/>
      <c r="H5" s="5"/>
      <c r="I5" s="5"/>
      <c r="J5" s="5"/>
      <c r="K5" s="5"/>
      <c r="L5" s="18"/>
    </row>
    <row r="6" spans="1:12" x14ac:dyDescent="0.2">
      <c r="A6" s="1"/>
      <c r="B6" s="11"/>
      <c r="C6" s="12"/>
      <c r="D6" s="7"/>
      <c r="E6" s="7"/>
      <c r="F6" s="5"/>
      <c r="G6" s="5"/>
      <c r="H6" s="5"/>
      <c r="I6" s="5"/>
      <c r="J6" s="5"/>
      <c r="K6" s="5"/>
      <c r="L6" s="19"/>
    </row>
    <row r="7" spans="1:12" x14ac:dyDescent="0.2">
      <c r="A7" s="1"/>
      <c r="B7" s="11"/>
      <c r="C7" s="12"/>
      <c r="D7" s="7"/>
      <c r="E7" s="7"/>
      <c r="F7" s="5"/>
      <c r="G7" s="5"/>
      <c r="H7" s="5"/>
      <c r="I7" s="5"/>
      <c r="J7" s="5"/>
      <c r="K7" s="22"/>
      <c r="L7" s="20"/>
    </row>
    <row r="8" spans="1:12" x14ac:dyDescent="0.2">
      <c r="A8" s="1"/>
      <c r="B8" s="11"/>
      <c r="C8" s="12"/>
      <c r="D8" s="7"/>
      <c r="E8" s="7"/>
      <c r="F8" s="5"/>
      <c r="G8" s="5"/>
      <c r="H8" s="5"/>
      <c r="I8" s="5"/>
      <c r="J8" s="5"/>
      <c r="K8" s="5"/>
      <c r="L8" s="9"/>
    </row>
    <row r="9" spans="1:12" x14ac:dyDescent="0.2">
      <c r="A9" s="1"/>
      <c r="B9" s="11"/>
      <c r="C9" s="12"/>
      <c r="D9" s="7"/>
      <c r="E9" s="7"/>
      <c r="F9" s="5"/>
      <c r="G9" s="5"/>
      <c r="H9" s="5"/>
      <c r="I9" s="5"/>
      <c r="J9" s="5"/>
      <c r="K9" s="5"/>
      <c r="L9" s="9"/>
    </row>
    <row r="10" spans="1:12" x14ac:dyDescent="0.2">
      <c r="A10" s="1"/>
      <c r="B10" s="11"/>
      <c r="C10" s="12"/>
      <c r="D10" s="7"/>
      <c r="E10" s="7"/>
      <c r="F10" s="5"/>
      <c r="G10" s="5"/>
      <c r="H10" s="5"/>
      <c r="I10" s="5"/>
      <c r="J10" s="5"/>
      <c r="K10" s="5"/>
      <c r="L10" s="9"/>
    </row>
    <row r="11" spans="1:12" x14ac:dyDescent="0.2">
      <c r="A11" s="1"/>
      <c r="B11" s="11"/>
      <c r="C11" s="12"/>
      <c r="D11" s="7"/>
      <c r="E11" s="7"/>
      <c r="F11" s="5"/>
      <c r="G11" s="5"/>
      <c r="H11" s="5"/>
      <c r="I11" s="5"/>
      <c r="J11" s="5"/>
      <c r="K11" s="5"/>
      <c r="L11" s="9"/>
    </row>
    <row r="12" spans="1:12" x14ac:dyDescent="0.2">
      <c r="A12" s="1"/>
      <c r="B12" s="11"/>
      <c r="C12" s="12"/>
      <c r="D12" s="7"/>
      <c r="E12" s="7"/>
      <c r="F12" s="5"/>
      <c r="G12" s="5"/>
      <c r="H12" s="5"/>
      <c r="I12" s="5"/>
      <c r="J12" s="5"/>
      <c r="K12" s="5"/>
      <c r="L12" s="9"/>
    </row>
    <row r="13" spans="1:12" x14ac:dyDescent="0.2">
      <c r="A13" s="1"/>
      <c r="B13" s="11"/>
      <c r="C13" s="12"/>
      <c r="D13" s="7"/>
      <c r="E13" s="7"/>
      <c r="F13" s="5"/>
      <c r="G13" s="5"/>
      <c r="H13" s="5"/>
      <c r="I13" s="5"/>
      <c r="J13" s="5"/>
      <c r="K13" s="5"/>
      <c r="L13" s="9"/>
    </row>
    <row r="14" spans="1:12" x14ac:dyDescent="0.2">
      <c r="A14" s="1"/>
      <c r="B14" s="11"/>
      <c r="C14" s="12"/>
      <c r="D14" s="7"/>
      <c r="E14" s="7"/>
      <c r="F14" s="5"/>
      <c r="G14" s="5"/>
      <c r="H14" s="5"/>
      <c r="I14" s="5"/>
      <c r="J14" s="5"/>
      <c r="K14" s="5"/>
      <c r="L14" s="9"/>
    </row>
    <row r="15" spans="1:12" x14ac:dyDescent="0.2">
      <c r="A15" s="1"/>
      <c r="B15" s="11"/>
      <c r="C15" s="12"/>
      <c r="D15" s="7"/>
      <c r="E15" s="7"/>
      <c r="F15" s="5"/>
      <c r="G15" s="5"/>
      <c r="H15" s="5"/>
      <c r="I15" s="5"/>
      <c r="J15" s="5"/>
      <c r="K15" s="5"/>
      <c r="L15" s="9"/>
    </row>
    <row r="16" spans="1:12" x14ac:dyDescent="0.2">
      <c r="A16" s="1"/>
      <c r="B16" s="11"/>
      <c r="C16" s="12"/>
      <c r="D16" s="7"/>
      <c r="E16" s="7"/>
      <c r="F16" s="5"/>
      <c r="G16" s="5"/>
      <c r="H16" s="5"/>
      <c r="I16" s="5"/>
      <c r="J16" s="5"/>
      <c r="K16" s="5"/>
      <c r="L16" s="9"/>
    </row>
    <row r="17" spans="1:12" x14ac:dyDescent="0.2">
      <c r="C17" s="2">
        <f>SUM(C3:C16)</f>
        <v>0</v>
      </c>
      <c r="D17" s="2">
        <f>SUM(D3:D16)</f>
        <v>0</v>
      </c>
      <c r="E17" s="2">
        <f>SUM(E3:E16)</f>
        <v>0</v>
      </c>
      <c r="F17" s="2">
        <f>SUM(F3:F16)</f>
        <v>0</v>
      </c>
      <c r="G17" s="2">
        <f>SUM(G3:G16)</f>
        <v>0</v>
      </c>
      <c r="H17" s="2"/>
      <c r="I17" s="2"/>
      <c r="J17" s="2"/>
    </row>
    <row r="18" spans="1:12" x14ac:dyDescent="0.2">
      <c r="C18" s="2"/>
      <c r="D18" s="2"/>
      <c r="E18" s="2"/>
      <c r="F18" s="2"/>
      <c r="G18" s="8"/>
      <c r="H18" s="8"/>
      <c r="I18" s="2"/>
      <c r="J18" s="2"/>
    </row>
    <row r="19" spans="1:12" x14ac:dyDescent="0.2">
      <c r="A19" t="s">
        <v>13</v>
      </c>
      <c r="C19" s="2"/>
      <c r="D19" s="2"/>
      <c r="E19" s="14" t="e">
        <f>(E17/C17)</f>
        <v>#DIV/0!</v>
      </c>
      <c r="F19" s="2"/>
      <c r="G19" s="6"/>
      <c r="H19" s="6"/>
      <c r="I19" s="2"/>
      <c r="J19" s="2"/>
    </row>
    <row r="20" spans="1:12" x14ac:dyDescent="0.2">
      <c r="C20" s="2"/>
      <c r="D20" s="2"/>
      <c r="E20" s="14" t="e">
        <f>(F17/C17)</f>
        <v>#DIV/0!</v>
      </c>
      <c r="F20" s="2"/>
      <c r="G20" s="2"/>
      <c r="H20" s="2"/>
      <c r="I20" s="2"/>
      <c r="J20" s="2"/>
    </row>
    <row r="21" spans="1:12" x14ac:dyDescent="0.2">
      <c r="B21" t="s">
        <v>14</v>
      </c>
      <c r="C21" s="2"/>
      <c r="D21" s="2"/>
      <c r="E21" s="14"/>
      <c r="F21" s="14" t="e">
        <f>(E19+E20)</f>
        <v>#DIV/0!</v>
      </c>
      <c r="G21" s="2"/>
      <c r="H21" s="2"/>
      <c r="I21" s="2"/>
      <c r="J21" s="2"/>
    </row>
    <row r="22" spans="1:12" ht="13.5" thickBot="1" x14ac:dyDescent="0.25">
      <c r="A22" t="s">
        <v>15</v>
      </c>
      <c r="C22" s="2"/>
      <c r="D22" s="2"/>
      <c r="E22" s="14" t="e">
        <f>(G17/C17)</f>
        <v>#DIV/0!</v>
      </c>
      <c r="F22" s="2"/>
      <c r="G22" s="2"/>
      <c r="H22" s="2"/>
      <c r="I22" s="2"/>
      <c r="J22" s="2"/>
    </row>
    <row r="23" spans="1:12" ht="13.5" thickTop="1" x14ac:dyDescent="0.2">
      <c r="C23" s="14"/>
      <c r="D23" s="2"/>
      <c r="E23" s="14"/>
      <c r="F23" s="2"/>
      <c r="G23" s="26"/>
      <c r="H23" s="21"/>
      <c r="I23" s="21"/>
      <c r="J23" s="21"/>
      <c r="K23" s="27"/>
      <c r="L23" s="28"/>
    </row>
    <row r="24" spans="1:12" x14ac:dyDescent="0.2">
      <c r="G24" s="23" t="s">
        <v>16</v>
      </c>
      <c r="L24" s="24"/>
    </row>
    <row r="25" spans="1:12" ht="13.5" thickBot="1" x14ac:dyDescent="0.25">
      <c r="G25" s="25"/>
      <c r="H25" s="29"/>
      <c r="I25" s="29"/>
      <c r="J25" s="29"/>
      <c r="K25" s="29"/>
      <c r="L25" s="30"/>
    </row>
    <row r="26" spans="1:12" ht="13.5" thickTop="1" x14ac:dyDescent="0.2"/>
  </sheetData>
  <mergeCells count="1">
    <mergeCell ref="A1:I1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6"/>
  <sheetViews>
    <sheetView workbookViewId="0">
      <selection activeCell="F21" sqref="F21"/>
    </sheetView>
  </sheetViews>
  <sheetFormatPr defaultRowHeight="12.75" x14ac:dyDescent="0.2"/>
  <cols>
    <col min="2" max="2" width="11.28515625" customWidth="1"/>
    <col min="4" max="4" width="9.140625" customWidth="1"/>
    <col min="8" max="8" width="13.28515625" customWidth="1"/>
    <col min="9" max="9" width="10.85546875" customWidth="1"/>
  </cols>
  <sheetData>
    <row r="1" spans="1:12" ht="20.25" x14ac:dyDescent="0.3">
      <c r="A1" s="127" t="s">
        <v>17</v>
      </c>
      <c r="B1" s="128"/>
      <c r="C1" s="128"/>
      <c r="D1" s="128"/>
      <c r="E1" s="128"/>
      <c r="F1" s="128"/>
      <c r="G1" s="128"/>
      <c r="H1" s="128"/>
      <c r="I1" s="128"/>
    </row>
    <row r="2" spans="1:12" ht="79.5" customHeight="1" x14ac:dyDescent="0.2">
      <c r="A2" s="31" t="s">
        <v>1</v>
      </c>
      <c r="B2" s="31" t="s">
        <v>2</v>
      </c>
      <c r="C2" s="31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18</v>
      </c>
      <c r="L2" s="4" t="s">
        <v>19</v>
      </c>
    </row>
    <row r="3" spans="1:12" x14ac:dyDescent="0.2">
      <c r="A3" s="1"/>
      <c r="B3" s="11"/>
      <c r="C3" s="12"/>
      <c r="D3" s="7"/>
      <c r="E3" s="7"/>
      <c r="F3" s="5"/>
      <c r="G3" s="5"/>
      <c r="H3" s="5"/>
      <c r="I3" s="5"/>
      <c r="J3" s="5"/>
      <c r="K3" s="5"/>
      <c r="L3" s="9"/>
    </row>
    <row r="4" spans="1:12" x14ac:dyDescent="0.2">
      <c r="A4" s="1"/>
      <c r="B4" s="11"/>
      <c r="C4" s="12"/>
      <c r="D4" s="7"/>
      <c r="E4" s="7"/>
      <c r="F4" s="5"/>
      <c r="G4" s="5"/>
      <c r="H4" s="5"/>
      <c r="I4" s="5"/>
      <c r="J4" s="5"/>
      <c r="K4" s="5"/>
      <c r="L4" s="10"/>
    </row>
    <row r="5" spans="1:12" x14ac:dyDescent="0.2">
      <c r="A5" s="1"/>
      <c r="B5" s="11"/>
      <c r="C5" s="12"/>
      <c r="D5" s="7"/>
      <c r="E5" s="7"/>
      <c r="F5" s="5"/>
      <c r="G5" s="5"/>
      <c r="H5" s="5"/>
      <c r="I5" s="5"/>
      <c r="J5" s="5"/>
      <c r="K5" s="5"/>
      <c r="L5" s="18"/>
    </row>
    <row r="6" spans="1:12" x14ac:dyDescent="0.2">
      <c r="A6" s="1"/>
      <c r="B6" s="11"/>
      <c r="C6" s="12"/>
      <c r="D6" s="7"/>
      <c r="E6" s="7"/>
      <c r="F6" s="5"/>
      <c r="G6" s="5"/>
      <c r="H6" s="5"/>
      <c r="I6" s="5"/>
      <c r="J6" s="5"/>
      <c r="K6" s="5"/>
      <c r="L6" s="19"/>
    </row>
    <row r="7" spans="1:12" x14ac:dyDescent="0.2">
      <c r="A7" s="1"/>
      <c r="B7" s="11"/>
      <c r="C7" s="12"/>
      <c r="D7" s="7"/>
      <c r="E7" s="7"/>
      <c r="F7" s="5"/>
      <c r="G7" s="5"/>
      <c r="H7" s="5"/>
      <c r="I7" s="5"/>
      <c r="J7" s="5"/>
      <c r="K7" s="5"/>
      <c r="L7" s="20"/>
    </row>
    <row r="8" spans="1:12" x14ac:dyDescent="0.2">
      <c r="A8" s="1"/>
      <c r="B8" s="11"/>
      <c r="C8" s="12"/>
      <c r="D8" s="7"/>
      <c r="E8" s="7"/>
      <c r="F8" s="5"/>
      <c r="G8" s="5"/>
      <c r="H8" s="5"/>
      <c r="I8" s="5"/>
      <c r="J8" s="5"/>
      <c r="K8" s="5"/>
      <c r="L8" s="9"/>
    </row>
    <row r="9" spans="1:12" x14ac:dyDescent="0.2">
      <c r="A9" s="1"/>
      <c r="B9" s="11"/>
      <c r="C9" s="12"/>
      <c r="D9" s="7"/>
      <c r="E9" s="7"/>
      <c r="F9" s="5"/>
      <c r="G9" s="5"/>
      <c r="H9" s="5"/>
      <c r="I9" s="5"/>
      <c r="J9" s="5"/>
      <c r="K9" s="5"/>
      <c r="L9" s="9"/>
    </row>
    <row r="10" spans="1:12" x14ac:dyDescent="0.2">
      <c r="A10" s="1"/>
      <c r="B10" s="11"/>
      <c r="C10" s="12"/>
      <c r="D10" s="7"/>
      <c r="E10" s="7"/>
      <c r="F10" s="5"/>
      <c r="G10" s="5"/>
      <c r="H10" s="5"/>
      <c r="I10" s="5"/>
      <c r="J10" s="5"/>
      <c r="K10" s="5"/>
      <c r="L10" s="9"/>
    </row>
    <row r="11" spans="1:12" x14ac:dyDescent="0.2">
      <c r="A11" s="1"/>
      <c r="B11" s="11"/>
      <c r="C11" s="12"/>
      <c r="D11" s="7"/>
      <c r="E11" s="7"/>
      <c r="F11" s="5"/>
      <c r="G11" s="5"/>
      <c r="H11" s="5"/>
      <c r="I11" s="5"/>
      <c r="J11" s="5"/>
      <c r="K11" s="5"/>
      <c r="L11" s="9"/>
    </row>
    <row r="12" spans="1:12" x14ac:dyDescent="0.2">
      <c r="A12" s="1"/>
      <c r="B12" s="11"/>
      <c r="C12" s="12"/>
      <c r="D12" s="7"/>
      <c r="E12" s="7"/>
      <c r="F12" s="5"/>
      <c r="G12" s="5"/>
      <c r="H12" s="5"/>
      <c r="I12" s="5"/>
      <c r="J12" s="5"/>
      <c r="K12" s="5"/>
      <c r="L12" s="9"/>
    </row>
    <row r="13" spans="1:12" x14ac:dyDescent="0.2">
      <c r="A13" s="1"/>
      <c r="B13" s="11"/>
      <c r="C13" s="12"/>
      <c r="D13" s="7"/>
      <c r="E13" s="7"/>
      <c r="F13" s="5"/>
      <c r="G13" s="5"/>
      <c r="H13" s="5"/>
      <c r="I13" s="5"/>
      <c r="J13" s="5"/>
      <c r="K13" s="5"/>
      <c r="L13" s="9"/>
    </row>
    <row r="14" spans="1:12" x14ac:dyDescent="0.2">
      <c r="A14" s="1"/>
      <c r="B14" s="11"/>
      <c r="C14" s="12"/>
      <c r="D14" s="7"/>
      <c r="E14" s="7"/>
      <c r="F14" s="5"/>
      <c r="G14" s="5"/>
      <c r="H14" s="5"/>
      <c r="I14" s="5"/>
      <c r="J14" s="5"/>
      <c r="K14" s="5"/>
      <c r="L14" s="9"/>
    </row>
    <row r="15" spans="1:12" x14ac:dyDescent="0.2">
      <c r="A15" s="1"/>
      <c r="B15" s="11"/>
      <c r="C15" s="12"/>
      <c r="D15" s="7"/>
      <c r="E15" s="7"/>
      <c r="F15" s="5"/>
      <c r="G15" s="5"/>
      <c r="H15" s="5"/>
      <c r="I15" s="5"/>
      <c r="J15" s="5"/>
      <c r="K15" s="5"/>
      <c r="L15" s="9"/>
    </row>
    <row r="16" spans="1:12" x14ac:dyDescent="0.2">
      <c r="A16" s="1"/>
      <c r="B16" s="11"/>
      <c r="C16" s="12"/>
      <c r="D16" s="7"/>
      <c r="E16" s="7"/>
      <c r="F16" s="5"/>
      <c r="G16" s="5"/>
      <c r="H16" s="5"/>
      <c r="I16" s="5"/>
      <c r="J16" s="5"/>
      <c r="K16" s="5"/>
      <c r="L16" s="9"/>
    </row>
    <row r="17" spans="1:13" x14ac:dyDescent="0.2">
      <c r="C17" s="2">
        <f>SUM(C3:C16)</f>
        <v>0</v>
      </c>
      <c r="D17" s="2">
        <f>SUM(D3:D16)</f>
        <v>0</v>
      </c>
      <c r="E17" s="2">
        <f>SUM(E3:E16)</f>
        <v>0</v>
      </c>
      <c r="F17" s="2">
        <f>SUM(F3:F16)</f>
        <v>0</v>
      </c>
      <c r="G17" s="2">
        <f>SUM(G3:G16)</f>
        <v>0</v>
      </c>
      <c r="H17" s="2"/>
      <c r="I17" s="2"/>
      <c r="J17" s="2"/>
    </row>
    <row r="18" spans="1:13" x14ac:dyDescent="0.2">
      <c r="C18" s="2"/>
      <c r="D18" s="2"/>
      <c r="E18" s="2"/>
      <c r="F18" s="2"/>
      <c r="G18" s="8"/>
      <c r="H18" s="8"/>
      <c r="I18" s="2"/>
      <c r="J18" s="2"/>
    </row>
    <row r="19" spans="1:13" x14ac:dyDescent="0.2">
      <c r="A19" t="s">
        <v>13</v>
      </c>
      <c r="C19" s="2"/>
      <c r="D19" s="2"/>
      <c r="E19" s="14" t="e">
        <f>(E17/C17)</f>
        <v>#DIV/0!</v>
      </c>
      <c r="F19" s="2"/>
      <c r="G19" s="6"/>
      <c r="H19" s="6"/>
      <c r="I19" s="2"/>
      <c r="J19" s="2"/>
    </row>
    <row r="20" spans="1:13" x14ac:dyDescent="0.2">
      <c r="A20" t="s">
        <v>20</v>
      </c>
      <c r="C20" s="2"/>
      <c r="D20" s="2"/>
      <c r="E20" s="14" t="e">
        <f>(F17/C17)</f>
        <v>#DIV/0!</v>
      </c>
      <c r="F20" s="2"/>
      <c r="G20" s="2"/>
      <c r="H20" s="2"/>
      <c r="I20" s="2"/>
      <c r="J20" s="2"/>
    </row>
    <row r="21" spans="1:13" x14ac:dyDescent="0.2">
      <c r="B21" t="s">
        <v>14</v>
      </c>
      <c r="C21" s="2"/>
      <c r="D21" s="2"/>
      <c r="E21" s="14"/>
      <c r="F21" s="14" t="e">
        <f>(E19+E20)</f>
        <v>#DIV/0!</v>
      </c>
      <c r="G21" s="2"/>
      <c r="H21" s="2"/>
      <c r="I21" s="2"/>
      <c r="J21" s="2"/>
    </row>
    <row r="22" spans="1:13" ht="13.5" thickBot="1" x14ac:dyDescent="0.25">
      <c r="A22" t="s">
        <v>15</v>
      </c>
      <c r="C22" s="2"/>
      <c r="D22" s="2"/>
      <c r="E22" s="14" t="e">
        <f>(H17/C17)</f>
        <v>#DIV/0!</v>
      </c>
      <c r="F22" s="2"/>
      <c r="G22" s="2"/>
      <c r="H22" s="2"/>
      <c r="I22" s="2"/>
      <c r="J22" s="2"/>
    </row>
    <row r="23" spans="1:13" ht="13.5" thickTop="1" x14ac:dyDescent="0.2">
      <c r="G23" s="26"/>
      <c r="H23" s="21"/>
      <c r="I23" s="21"/>
      <c r="J23" s="21"/>
      <c r="K23" s="27"/>
      <c r="L23" s="27"/>
      <c r="M23" s="28"/>
    </row>
    <row r="24" spans="1:13" x14ac:dyDescent="0.2">
      <c r="G24" s="23" t="s">
        <v>16</v>
      </c>
      <c r="M24" s="24"/>
    </row>
    <row r="25" spans="1:13" ht="13.5" thickBot="1" x14ac:dyDescent="0.25">
      <c r="G25" s="25"/>
      <c r="H25" s="29"/>
      <c r="I25" s="29"/>
      <c r="J25" s="29"/>
      <c r="K25" s="29"/>
      <c r="L25" s="29"/>
      <c r="M25" s="30"/>
    </row>
    <row r="26" spans="1:13" ht="13.5" thickTop="1" x14ac:dyDescent="0.2"/>
  </sheetData>
  <mergeCells count="1">
    <mergeCell ref="A1:I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A1:CA169"/>
  <sheetViews>
    <sheetView tabSelected="1" zoomScale="90" zoomScaleNormal="90" workbookViewId="0">
      <pane ySplit="4" topLeftCell="A5" activePane="bottomLeft" state="frozen"/>
      <selection pane="bottomLeft" activeCell="J11" sqref="J11"/>
    </sheetView>
  </sheetViews>
  <sheetFormatPr defaultRowHeight="12.75" x14ac:dyDescent="0.2"/>
  <cols>
    <col min="1" max="1" width="18" customWidth="1"/>
    <col min="2" max="2" width="21" customWidth="1"/>
    <col min="3" max="3" width="15.42578125" style="2" customWidth="1"/>
    <col min="4" max="4" width="16" style="2" customWidth="1"/>
    <col min="5" max="5" width="9.28515625" customWidth="1"/>
    <col min="6" max="6" width="6.28515625" style="2" customWidth="1"/>
    <col min="7" max="7" width="7" customWidth="1"/>
    <col min="8" max="8" width="7.140625" customWidth="1"/>
    <col min="9" max="9" width="10.85546875" customWidth="1"/>
    <col min="10" max="10" width="14.85546875" customWidth="1"/>
    <col min="11" max="11" width="5.140625" customWidth="1"/>
    <col min="12" max="12" width="4.85546875" customWidth="1"/>
    <col min="13" max="13" width="4.5703125" customWidth="1"/>
    <col min="14" max="15" width="5.140625" customWidth="1"/>
    <col min="16" max="16" width="28" style="15" customWidth="1"/>
    <col min="17" max="17" width="23.28515625" style="2" customWidth="1"/>
    <col min="18" max="18" width="23.5703125" style="2" customWidth="1"/>
    <col min="19" max="19" width="11.28515625" style="2" customWidth="1"/>
    <col min="20" max="20" width="18.5703125" style="2" customWidth="1"/>
    <col min="21" max="21" width="11.42578125" customWidth="1"/>
    <col min="22" max="22" width="14" hidden="1" customWidth="1"/>
    <col min="23" max="23" width="22.28515625" hidden="1" customWidth="1"/>
    <col min="24" max="79" width="9.140625" hidden="1" customWidth="1"/>
    <col min="80" max="81" width="9.140625" customWidth="1"/>
  </cols>
  <sheetData>
    <row r="1" spans="1:78" ht="36.75" customHeight="1" x14ac:dyDescent="0.5">
      <c r="A1" s="129" t="s">
        <v>110</v>
      </c>
      <c r="B1" s="129"/>
      <c r="C1" s="129"/>
      <c r="D1" s="129"/>
      <c r="E1" s="129"/>
      <c r="F1" s="129"/>
      <c r="G1" s="129"/>
      <c r="H1" s="129"/>
      <c r="I1" s="129"/>
      <c r="J1" s="129"/>
      <c r="K1" s="124"/>
      <c r="L1" s="124"/>
      <c r="M1" s="124"/>
      <c r="N1" s="124"/>
      <c r="O1" s="124"/>
      <c r="P1" s="125"/>
      <c r="Q1" s="126"/>
      <c r="R1" s="126"/>
      <c r="S1" s="126"/>
      <c r="T1" s="126"/>
    </row>
    <row r="2" spans="1:78" ht="42.75" customHeight="1" x14ac:dyDescent="0.35">
      <c r="A2" s="81" t="s">
        <v>21</v>
      </c>
      <c r="B2" s="93"/>
      <c r="C2" s="81" t="s">
        <v>22</v>
      </c>
      <c r="D2" s="145"/>
      <c r="E2" s="146"/>
      <c r="F2" s="147"/>
      <c r="G2" s="141" t="s">
        <v>23</v>
      </c>
      <c r="H2" s="141"/>
      <c r="I2" s="92"/>
      <c r="J2" s="79"/>
      <c r="K2" s="79"/>
      <c r="L2" s="79"/>
      <c r="M2" s="79"/>
      <c r="N2" s="86" t="s">
        <v>120</v>
      </c>
      <c r="O2" s="80"/>
      <c r="P2" s="91"/>
      <c r="Q2" s="82"/>
      <c r="R2" s="82"/>
      <c r="S2" s="81"/>
      <c r="T2" s="81"/>
    </row>
    <row r="3" spans="1:78" ht="34.5" customHeight="1" x14ac:dyDescent="0.2">
      <c r="A3" s="89"/>
      <c r="B3" s="36"/>
      <c r="C3" s="149" t="s">
        <v>12</v>
      </c>
      <c r="D3" s="139" t="s">
        <v>24</v>
      </c>
      <c r="E3" s="143" t="s">
        <v>25</v>
      </c>
      <c r="F3" s="143" t="s">
        <v>26</v>
      </c>
      <c r="G3" s="143" t="s">
        <v>27</v>
      </c>
      <c r="H3" s="142" t="s">
        <v>28</v>
      </c>
      <c r="I3" s="38"/>
      <c r="J3" s="38"/>
      <c r="K3" s="132" t="s">
        <v>29</v>
      </c>
      <c r="L3" s="133"/>
      <c r="M3" s="133"/>
      <c r="N3" s="133"/>
      <c r="O3" s="134"/>
      <c r="P3" s="130" t="s">
        <v>30</v>
      </c>
      <c r="Q3" s="130" t="s">
        <v>31</v>
      </c>
      <c r="R3" s="85"/>
      <c r="S3" s="85"/>
      <c r="T3" s="136" t="s">
        <v>32</v>
      </c>
    </row>
    <row r="4" spans="1:78" ht="140.25" customHeight="1" x14ac:dyDescent="0.2">
      <c r="A4" s="37" t="s">
        <v>33</v>
      </c>
      <c r="B4" s="84" t="s">
        <v>34</v>
      </c>
      <c r="C4" s="150"/>
      <c r="D4" s="140"/>
      <c r="E4" s="142"/>
      <c r="F4" s="142"/>
      <c r="G4" s="142"/>
      <c r="H4" s="142"/>
      <c r="I4" s="94" t="s">
        <v>35</v>
      </c>
      <c r="J4" s="94" t="s">
        <v>111</v>
      </c>
      <c r="K4" s="87" t="s">
        <v>36</v>
      </c>
      <c r="L4" s="87" t="s">
        <v>37</v>
      </c>
      <c r="M4" s="87" t="s">
        <v>38</v>
      </c>
      <c r="N4" s="87" t="s">
        <v>39</v>
      </c>
      <c r="O4" s="90" t="s">
        <v>40</v>
      </c>
      <c r="P4" s="135"/>
      <c r="Q4" s="131"/>
      <c r="R4" s="96" t="s">
        <v>41</v>
      </c>
      <c r="S4" s="94" t="s">
        <v>42</v>
      </c>
      <c r="T4" s="137"/>
      <c r="V4" s="97"/>
    </row>
    <row r="5" spans="1:78" x14ac:dyDescent="0.2">
      <c r="A5" s="68"/>
      <c r="B5" s="73"/>
      <c r="C5" s="73"/>
      <c r="D5" s="65"/>
      <c r="E5" s="65"/>
      <c r="F5" s="74"/>
      <c r="G5" s="67"/>
      <c r="H5" s="70"/>
      <c r="I5" s="70"/>
      <c r="J5" s="71"/>
      <c r="K5" s="70"/>
      <c r="L5" s="70"/>
      <c r="M5" s="70"/>
      <c r="N5" s="70"/>
      <c r="O5" s="70"/>
      <c r="P5" s="77"/>
      <c r="Q5" s="72"/>
      <c r="R5" s="72"/>
      <c r="S5" s="56" t="str">
        <f t="shared" ref="S5:S45" si="0">IF(X8="Yes","Yes",(IF(Y8="Yes","Yes",(IF(Z8="Yes","Yes",(IF(AA8="Yes","Yes",(IF(AB8="Yes","Yes",(IF(AC8="Yes","Yes",(IF(AD8="Yes","Yes",(IF(AE8="Yes","Yes",(IF(AF8="Yes","Yes",(IF(AG8="Yes","Yes",(IF(AH8="Yes","Yes",(IF(AI8="Yes","Yes",(IF(AJ8="Yes","Yes",(IF(AK8="Yes","Yes",(IF(AL8="Yes","Yes",(IF(AM8="Yes","Yes",(IF(AN8="Yes","Yes",(IF(AO8="Yes","Yes",(IF(AP8="Yes","Yes",(IF(AQ8="Yes","Yes",(IF(AR8="Yes","Yes",(IF(AS8="Yes","Yes",(IF(AT8="Yes","Yes",(IF(AU8="Yes","Yes",(IF(AV8="Yes","Yes",(IF(AW8="Yes","Yes",(IF(AX8="Yes","Yes",(IF(AY8="Yes","Yes",(IF(AZ8="Yes","Yes",(IF(BA8="Yes","Yes",(IF(BB8="Yes","Yes",(IF(BC8="Yes","Yes",(IF(BD8="Yes","Yes",(IF(BE8="Yes","Yes",(IF(BF8="Yes","Yes",(IF(BG8="Yes","Yes",(IF(BH8="Yes","Yes",(IF(BI8="Yes","Yes",(IF(BJ8="Yes","Yes",(IF(BK8="Yes","Yes",(IF(BL8="Yes","Yes",(IF(BM8="Yes","Yes",(IF(BN8="Yes","Yes",(IF(BO8="Yes","Yes",(IF(BP8="Yes","Yes",(IF(BQ8="Yes","Yes",(IF(BR8="Yes","Yes",(IF(BS8="Yes","Yes",(IF(BT8="Yes","Yes",(IF(BU8="Yes","Yes",(IF(BV8="Yes","Yes",(IF(BW8="Yes","Yes",(IF(BX8="Yes","Yes",(IF(BY8="Yes","Yes",(IF(BZ8="Yes","Yes","No")))))))))))))))))))))))))))))))))))))))))))))))))))))))))))))))))))))))))))))))))))))))))))))))))))))))))))))</f>
        <v>No</v>
      </c>
      <c r="T5" s="70"/>
      <c r="U5" s="57"/>
      <c r="V5">
        <v>1</v>
      </c>
      <c r="W5" s="32">
        <v>0</v>
      </c>
      <c r="X5" s="32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 s="32">
        <v>2</v>
      </c>
      <c r="AJ5" s="32">
        <v>2</v>
      </c>
      <c r="AK5" s="32">
        <v>2</v>
      </c>
      <c r="AL5" s="32">
        <v>2</v>
      </c>
      <c r="AM5" s="32">
        <v>2</v>
      </c>
      <c r="AN5" s="32">
        <v>2</v>
      </c>
      <c r="AO5" s="32">
        <v>2</v>
      </c>
      <c r="AP5" s="32">
        <v>2</v>
      </c>
      <c r="AQ5" s="32">
        <v>2</v>
      </c>
      <c r="AR5" s="32">
        <v>2</v>
      </c>
      <c r="AS5" s="32">
        <v>2</v>
      </c>
      <c r="AT5" s="32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3</v>
      </c>
      <c r="BC5">
        <v>3</v>
      </c>
      <c r="BD5">
        <v>3</v>
      </c>
      <c r="BE5">
        <v>4</v>
      </c>
      <c r="BF5">
        <v>4</v>
      </c>
      <c r="BG5">
        <v>4</v>
      </c>
      <c r="BH5">
        <v>4</v>
      </c>
      <c r="BI5">
        <v>4</v>
      </c>
      <c r="BJ5">
        <v>4</v>
      </c>
      <c r="BK5">
        <v>4</v>
      </c>
      <c r="BL5">
        <v>4</v>
      </c>
      <c r="BM5">
        <v>4</v>
      </c>
      <c r="BN5">
        <v>4</v>
      </c>
      <c r="BO5">
        <v>4</v>
      </c>
      <c r="BP5">
        <v>5</v>
      </c>
      <c r="BQ5">
        <v>5</v>
      </c>
      <c r="BR5">
        <v>5</v>
      </c>
      <c r="BS5">
        <v>5</v>
      </c>
      <c r="BT5">
        <v>5</v>
      </c>
      <c r="BU5">
        <v>5</v>
      </c>
      <c r="BV5">
        <v>5</v>
      </c>
      <c r="BW5">
        <v>5</v>
      </c>
      <c r="BX5">
        <v>5</v>
      </c>
      <c r="BY5">
        <v>5</v>
      </c>
      <c r="BZ5">
        <v>5</v>
      </c>
    </row>
    <row r="6" spans="1:78" x14ac:dyDescent="0.2">
      <c r="A6" s="68"/>
      <c r="B6" s="69"/>
      <c r="C6" s="69"/>
      <c r="D6" s="65"/>
      <c r="E6" s="65"/>
      <c r="F6" s="66"/>
      <c r="G6" s="67"/>
      <c r="H6" s="70"/>
      <c r="I6" s="70"/>
      <c r="J6" s="71"/>
      <c r="K6" s="70"/>
      <c r="L6" s="70"/>
      <c r="M6" s="70"/>
      <c r="N6" s="70"/>
      <c r="O6" s="70"/>
      <c r="P6" s="77"/>
      <c r="Q6" s="77"/>
      <c r="R6" s="77"/>
      <c r="S6" s="56" t="str">
        <f t="shared" si="0"/>
        <v>No</v>
      </c>
      <c r="T6" s="70"/>
      <c r="V6">
        <v>2</v>
      </c>
      <c r="W6" s="32">
        <v>1</v>
      </c>
      <c r="X6" s="32">
        <v>0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 s="32">
        <v>0</v>
      </c>
      <c r="AJ6">
        <v>1</v>
      </c>
      <c r="AK6">
        <v>2</v>
      </c>
      <c r="AL6">
        <v>3</v>
      </c>
      <c r="AM6">
        <v>4</v>
      </c>
      <c r="AN6">
        <v>5</v>
      </c>
      <c r="AO6">
        <v>6</v>
      </c>
      <c r="AP6">
        <v>7</v>
      </c>
      <c r="AQ6">
        <v>8</v>
      </c>
      <c r="AR6">
        <v>9</v>
      </c>
      <c r="AS6">
        <v>10</v>
      </c>
      <c r="AT6" s="32">
        <v>0</v>
      </c>
      <c r="AU6">
        <v>1</v>
      </c>
      <c r="AV6">
        <v>2</v>
      </c>
      <c r="AW6">
        <v>3</v>
      </c>
      <c r="AX6">
        <v>4</v>
      </c>
      <c r="AY6">
        <v>5</v>
      </c>
      <c r="AZ6">
        <v>6</v>
      </c>
      <c r="BA6">
        <v>7</v>
      </c>
      <c r="BB6">
        <v>8</v>
      </c>
      <c r="BC6">
        <v>9</v>
      </c>
      <c r="BD6">
        <v>10</v>
      </c>
      <c r="BE6" s="32">
        <v>0</v>
      </c>
      <c r="BF6">
        <v>1</v>
      </c>
      <c r="BG6">
        <v>2</v>
      </c>
      <c r="BH6">
        <v>3</v>
      </c>
      <c r="BI6">
        <v>4</v>
      </c>
      <c r="BJ6">
        <v>5</v>
      </c>
      <c r="BK6">
        <v>6</v>
      </c>
      <c r="BL6">
        <v>7</v>
      </c>
      <c r="BM6">
        <v>8</v>
      </c>
      <c r="BN6">
        <v>9</v>
      </c>
      <c r="BO6">
        <v>10</v>
      </c>
      <c r="BP6" s="32">
        <v>0</v>
      </c>
      <c r="BQ6">
        <v>1</v>
      </c>
      <c r="BR6">
        <v>2</v>
      </c>
      <c r="BS6">
        <v>3</v>
      </c>
      <c r="BT6">
        <v>4</v>
      </c>
      <c r="BU6">
        <v>5</v>
      </c>
      <c r="BV6">
        <v>6</v>
      </c>
      <c r="BW6">
        <v>7</v>
      </c>
      <c r="BX6">
        <v>8</v>
      </c>
      <c r="BY6">
        <v>9</v>
      </c>
      <c r="BZ6">
        <v>10</v>
      </c>
    </row>
    <row r="7" spans="1:78" x14ac:dyDescent="0.2">
      <c r="A7" s="68"/>
      <c r="B7" s="69"/>
      <c r="C7" s="69"/>
      <c r="D7" s="65"/>
      <c r="E7" s="65"/>
      <c r="F7" s="66"/>
      <c r="G7" s="67"/>
      <c r="H7" s="70"/>
      <c r="I7" s="70"/>
      <c r="J7" s="71"/>
      <c r="K7" s="70"/>
      <c r="L7" s="70"/>
      <c r="M7" s="70"/>
      <c r="N7" s="70"/>
      <c r="O7" s="70"/>
      <c r="P7" s="72"/>
      <c r="Q7" s="72"/>
      <c r="R7" s="72"/>
      <c r="S7" s="56" t="str">
        <f t="shared" si="0"/>
        <v>No</v>
      </c>
      <c r="T7" s="70"/>
      <c r="V7">
        <v>3</v>
      </c>
      <c r="W7" s="59">
        <v>2</v>
      </c>
      <c r="X7" s="32" t="s">
        <v>51</v>
      </c>
      <c r="Y7" t="s">
        <v>46</v>
      </c>
      <c r="Z7" t="s">
        <v>46</v>
      </c>
      <c r="AA7" t="s">
        <v>44</v>
      </c>
      <c r="AB7" t="s">
        <v>44</v>
      </c>
      <c r="AC7" t="s">
        <v>44</v>
      </c>
      <c r="AD7" t="s">
        <v>44</v>
      </c>
      <c r="AE7" t="s">
        <v>44</v>
      </c>
      <c r="AF7" t="s">
        <v>44</v>
      </c>
      <c r="AG7" t="s">
        <v>44</v>
      </c>
      <c r="AH7" t="s">
        <v>44</v>
      </c>
      <c r="AI7" s="32" t="s">
        <v>44</v>
      </c>
      <c r="AJ7" t="s">
        <v>46</v>
      </c>
      <c r="AK7" t="s">
        <v>46</v>
      </c>
      <c r="AL7" s="32" t="s">
        <v>44</v>
      </c>
      <c r="AM7" s="32" t="s">
        <v>44</v>
      </c>
      <c r="AN7" s="32" t="s">
        <v>44</v>
      </c>
      <c r="AO7" s="32" t="s">
        <v>44</v>
      </c>
      <c r="AP7" s="32" t="s">
        <v>44</v>
      </c>
      <c r="AQ7" s="32" t="s">
        <v>44</v>
      </c>
      <c r="AR7" s="32" t="s">
        <v>44</v>
      </c>
      <c r="AS7" s="32" t="s">
        <v>44</v>
      </c>
      <c r="AT7" s="32" t="s">
        <v>46</v>
      </c>
      <c r="AU7" t="s">
        <v>44</v>
      </c>
      <c r="AV7" t="s">
        <v>44</v>
      </c>
      <c r="AW7" t="s">
        <v>44</v>
      </c>
      <c r="AX7" t="s">
        <v>44</v>
      </c>
      <c r="AY7" t="s">
        <v>44</v>
      </c>
      <c r="AZ7" t="s">
        <v>44</v>
      </c>
      <c r="BA7" t="s">
        <v>44</v>
      </c>
      <c r="BB7" t="s">
        <v>44</v>
      </c>
      <c r="BC7" t="s">
        <v>44</v>
      </c>
      <c r="BD7" t="s">
        <v>44</v>
      </c>
      <c r="BE7" t="s">
        <v>46</v>
      </c>
      <c r="BF7" t="s">
        <v>44</v>
      </c>
      <c r="BG7" t="s">
        <v>44</v>
      </c>
      <c r="BH7" t="s">
        <v>44</v>
      </c>
      <c r="BI7" t="s">
        <v>44</v>
      </c>
      <c r="BJ7" t="s">
        <v>44</v>
      </c>
      <c r="BK7" t="s">
        <v>44</v>
      </c>
      <c r="BL7" t="s">
        <v>44</v>
      </c>
      <c r="BM7" t="s">
        <v>44</v>
      </c>
      <c r="BN7" t="s">
        <v>44</v>
      </c>
      <c r="BO7" t="s">
        <v>44</v>
      </c>
      <c r="BP7" t="s">
        <v>46</v>
      </c>
      <c r="BQ7" t="s">
        <v>44</v>
      </c>
      <c r="BR7" t="s">
        <v>44</v>
      </c>
      <c r="BS7" t="s">
        <v>44</v>
      </c>
      <c r="BT7" t="s">
        <v>44</v>
      </c>
      <c r="BU7" t="s">
        <v>44</v>
      </c>
      <c r="BV7" t="s">
        <v>44</v>
      </c>
      <c r="BW7" t="s">
        <v>44</v>
      </c>
      <c r="BX7" t="s">
        <v>44</v>
      </c>
      <c r="BY7" t="s">
        <v>44</v>
      </c>
      <c r="BZ7" t="s">
        <v>44</v>
      </c>
    </row>
    <row r="8" spans="1:78" x14ac:dyDescent="0.2">
      <c r="A8" s="75"/>
      <c r="B8" s="76"/>
      <c r="C8" s="76"/>
      <c r="D8" s="65"/>
      <c r="E8" s="65"/>
      <c r="F8" s="66"/>
      <c r="G8" s="67"/>
      <c r="H8" s="70"/>
      <c r="I8" s="70"/>
      <c r="J8" s="71"/>
      <c r="K8" s="70"/>
      <c r="L8" s="70"/>
      <c r="M8" s="70"/>
      <c r="N8" s="70"/>
      <c r="O8" s="70"/>
      <c r="P8" s="72"/>
      <c r="Q8" s="72"/>
      <c r="R8" s="72"/>
      <c r="S8" s="56" t="str">
        <f t="shared" si="0"/>
        <v>No</v>
      </c>
      <c r="T8" s="70"/>
      <c r="V8">
        <v>4</v>
      </c>
      <c r="W8" s="32">
        <v>3</v>
      </c>
      <c r="X8" s="58" t="str">
        <f>IF(AND(F5=1,G5=0),"YES","No")</f>
        <v>No</v>
      </c>
      <c r="Y8" s="61" t="str">
        <f>IF(AND(F5=1,G5=1),"No","No")</f>
        <v>No</v>
      </c>
      <c r="Z8" s="61" t="str">
        <f>IF(AND(F5=1,G5=2),"No","No")</f>
        <v>No</v>
      </c>
      <c r="AA8" s="61" t="str">
        <f>IF(AND(F5=1,G5=3),"Yes","No")</f>
        <v>No</v>
      </c>
      <c r="AB8" s="61" t="str">
        <f>IF(AND(F5=1,G5=4),"Yes","No")</f>
        <v>No</v>
      </c>
      <c r="AC8" s="61" t="str">
        <f>IF(AND(F5=1,G5=5),"Yes","No")</f>
        <v>No</v>
      </c>
      <c r="AD8" s="61" t="str">
        <f>IF(AND(F5=1,G5=6),"Yes","No")</f>
        <v>No</v>
      </c>
      <c r="AE8" s="61" t="str">
        <f>IF(AND(F5=1,G5=7),"Yes","No")</f>
        <v>No</v>
      </c>
      <c r="AF8" s="61" t="str">
        <f>IF(AND(F5=1,G5=8),"Yes","No")</f>
        <v>No</v>
      </c>
      <c r="AG8" s="61" t="str">
        <f>IF(AND(F5=1,G5=9),"Yes","No")</f>
        <v>No</v>
      </c>
      <c r="AH8" s="61" t="str">
        <f>IF(AND(F5=1,G5=10),"Yes","No")</f>
        <v>No</v>
      </c>
      <c r="AI8" s="58" t="str">
        <f>IF(AND(F5=2,G5=0),"Yes","No")</f>
        <v>No</v>
      </c>
      <c r="AJ8" s="61" t="str">
        <f>IF(AND(F5=2,G5=1),"No","No")</f>
        <v>No</v>
      </c>
      <c r="AK8" s="61" t="str">
        <f>IF(AND(F5=2,G5=2),"No","No")</f>
        <v>No</v>
      </c>
      <c r="AL8" s="61" t="str">
        <f>IF(AND(F5=2,G5=3),"Yes","No")</f>
        <v>No</v>
      </c>
      <c r="AM8" s="61" t="str">
        <f>IF(AND(F5=2,G5=4),"Yes","No")</f>
        <v>No</v>
      </c>
      <c r="AN8" s="61" t="str">
        <f>IF(AND(F5=2,G5=5),"Yes","No")</f>
        <v>No</v>
      </c>
      <c r="AO8" s="61" t="str">
        <f>IF(AND(F5=2,G5=6),"Yes","No")</f>
        <v>No</v>
      </c>
      <c r="AP8" s="61" t="str">
        <f>IF(AND(F5=2,G5=7),"Yes","No")</f>
        <v>No</v>
      </c>
      <c r="AQ8" s="61" t="str">
        <f>IF(AND(F5=2,G5=8),"Yes","No")</f>
        <v>No</v>
      </c>
      <c r="AR8" s="61" t="str">
        <f>IF(AND(F5=2,G5=9),"Yes","No")</f>
        <v>No</v>
      </c>
      <c r="AS8" s="61" t="str">
        <f>IF(AND(F5=2,G5=10),"Yes","No")</f>
        <v>No</v>
      </c>
      <c r="AT8" s="58" t="str">
        <f>IF(AND(F5=3,G5=1),"No","No")</f>
        <v>No</v>
      </c>
      <c r="AU8" s="61" t="str">
        <f>IF(AND(F5=3,G5=1),"Yes","No")</f>
        <v>No</v>
      </c>
      <c r="AV8" s="61" t="str">
        <f>IF(AND(F5=3,G5=2),"Yes","No")</f>
        <v>No</v>
      </c>
      <c r="AW8" s="61" t="str">
        <f>IF(AND(F5=3,G5=3),"Yes","No")</f>
        <v>No</v>
      </c>
      <c r="AX8" s="61" t="str">
        <f>IF(AND(F5=3,G5=4),"Yes","No")</f>
        <v>No</v>
      </c>
      <c r="AY8" s="61" t="str">
        <f>IF(AND(F5=3,G5=5),"Yes","No")</f>
        <v>No</v>
      </c>
      <c r="AZ8" s="61" t="str">
        <f>IF(AND(F5=3,G5=6),"Yes","No")</f>
        <v>No</v>
      </c>
      <c r="BA8" s="61" t="str">
        <f>IF(AND(F5=3,G5=7),"Yes","No")</f>
        <v>No</v>
      </c>
      <c r="BB8" s="61" t="str">
        <f>IF(AND(F5=3,G5=8),"Yes","No")</f>
        <v>No</v>
      </c>
      <c r="BC8" s="61" t="str">
        <f>IF(AND(F5=3,G5=9),"Yes","No")</f>
        <v>No</v>
      </c>
      <c r="BD8" s="61" t="str">
        <f>IF(AND(F5=3,G5=10),"Yes","No")</f>
        <v>No</v>
      </c>
      <c r="BE8" s="61" t="str">
        <f>IF(AND(F5=4,G5=0),"No","No")</f>
        <v>No</v>
      </c>
      <c r="BF8" s="61" t="str">
        <f>IF(AND(F5=4,G5=1),"Yes","No")</f>
        <v>No</v>
      </c>
      <c r="BG8" s="61" t="str">
        <f>IF(AND(F5=4,G5=2),"Yes","No")</f>
        <v>No</v>
      </c>
      <c r="BH8" s="61" t="str">
        <f>IF(AND(F5=4,G5=3),"Yes","No")</f>
        <v>No</v>
      </c>
      <c r="BI8" s="61" t="str">
        <f>IF(AND(F5=4,G5=4),"Yes","No")</f>
        <v>No</v>
      </c>
      <c r="BJ8" s="61" t="str">
        <f>IF(AND(F5=4,G5=5),"Yes","No")</f>
        <v>No</v>
      </c>
      <c r="BK8" s="61" t="str">
        <f>IF(AND(F5=4,G5=6),"Yes","No")</f>
        <v>No</v>
      </c>
      <c r="BL8" s="61" t="str">
        <f>IF(AND(F5=4,G5=7),"Yes","No")</f>
        <v>No</v>
      </c>
      <c r="BM8" s="61" t="str">
        <f>IF(AND(F5=4,G5=8),"Yes","No")</f>
        <v>No</v>
      </c>
      <c r="BN8" s="61" t="str">
        <f>IF(AND(F5=4,G5=9),"Yes","No")</f>
        <v>No</v>
      </c>
      <c r="BO8" s="61" t="str">
        <f>IF(AND(F5=4,G5=10),"Yes","No")</f>
        <v>No</v>
      </c>
      <c r="BP8" s="61" t="str">
        <f>IF(AND(F5=5,G5=0),"No","No")</f>
        <v>No</v>
      </c>
      <c r="BQ8" s="61" t="str">
        <f>IF(AND(F5=5,G5=1),"Yes","No")</f>
        <v>No</v>
      </c>
      <c r="BR8" s="61" t="str">
        <f>IF(AND(F5=5,G5=2),"Yes","No")</f>
        <v>No</v>
      </c>
      <c r="BS8" s="61" t="str">
        <f>IF(AND(F5=5,G5=3),"Yes","No")</f>
        <v>No</v>
      </c>
      <c r="BT8" s="61" t="str">
        <f>IF(AND(F5=5,G5=4),"Yes","No")</f>
        <v>No</v>
      </c>
      <c r="BU8" s="61" t="str">
        <f>IF(AND(F5=5,G5=5),"Yes","No")</f>
        <v>No</v>
      </c>
      <c r="BV8" s="61" t="str">
        <f>IF(AND(F5=5,G5=6),"Yes","No")</f>
        <v>No</v>
      </c>
      <c r="BW8" s="61" t="str">
        <f>IF(AND(F5=5,G5=7),"Yes","No")</f>
        <v>No</v>
      </c>
      <c r="BX8" s="61" t="str">
        <f>IF(AND(F5=5,G5=8),"Yes","No")</f>
        <v>No</v>
      </c>
      <c r="BY8" s="61" t="str">
        <f>IF(AND(F5=5,G5=9),"Yes","No")</f>
        <v>No</v>
      </c>
      <c r="BZ8" s="61" t="str">
        <f>IF(AND(F5=5,G5=10),"Yes","No")</f>
        <v>No</v>
      </c>
    </row>
    <row r="9" spans="1:78" ht="13.5" customHeight="1" x14ac:dyDescent="0.2">
      <c r="A9" s="75"/>
      <c r="B9" s="76"/>
      <c r="C9" s="76"/>
      <c r="D9" s="65"/>
      <c r="E9" s="65"/>
      <c r="F9" s="66"/>
      <c r="G9" s="67"/>
      <c r="H9" s="70"/>
      <c r="I9" s="70"/>
      <c r="J9" s="71"/>
      <c r="K9" s="70"/>
      <c r="L9" s="70"/>
      <c r="M9" s="70"/>
      <c r="N9" s="70"/>
      <c r="O9" s="70"/>
      <c r="P9" s="72"/>
      <c r="Q9" s="72"/>
      <c r="R9" s="72"/>
      <c r="S9" s="56" t="str">
        <f t="shared" si="0"/>
        <v>No</v>
      </c>
      <c r="T9" s="70"/>
      <c r="V9">
        <v>5</v>
      </c>
      <c r="W9" s="32">
        <v>4</v>
      </c>
      <c r="X9" s="58" t="str">
        <f>IF(AND(F6=1,G6=0),"YES","No")</f>
        <v>No</v>
      </c>
      <c r="Y9" s="61" t="str">
        <f>IF(AND(F6=1,G6=1),"No","No")</f>
        <v>No</v>
      </c>
      <c r="Z9" s="61" t="str">
        <f>IF(AND(F6=1,G6=2),"No","No")</f>
        <v>No</v>
      </c>
      <c r="AA9" s="61" t="str">
        <f>IF(AND(F6=1,G6=3),"Yes","No")</f>
        <v>No</v>
      </c>
      <c r="AB9" s="61" t="str">
        <f>IF(AND(F6=1,G6=4),"Yes","No")</f>
        <v>No</v>
      </c>
      <c r="AC9" s="61" t="str">
        <f>IF(AND(F6=1,G6=5),"Yes","No")</f>
        <v>No</v>
      </c>
      <c r="AD9" s="61" t="str">
        <f>IF(AND(F6=1,G6=6),"Yes","No")</f>
        <v>No</v>
      </c>
      <c r="AE9" s="61" t="str">
        <f>IF(AND(F6=1,G6=7),"Yes","No")</f>
        <v>No</v>
      </c>
      <c r="AF9" s="61" t="str">
        <f>IF(AND(F6=1,G6=8),"Yes","No")</f>
        <v>No</v>
      </c>
      <c r="AG9" s="61" t="str">
        <f>IF(AND(F6=1,G6=9),"Yes","No")</f>
        <v>No</v>
      </c>
      <c r="AH9" s="61" t="str">
        <f>IF(AND(F6=1,G6=10),"Yes","No")</f>
        <v>No</v>
      </c>
      <c r="AI9" s="58" t="str">
        <f>IF(AND(F6=2,G6=0),"Yes","No")</f>
        <v>No</v>
      </c>
      <c r="AJ9" s="61" t="str">
        <f>IF(AND(F6=2,G6=1),"No","No")</f>
        <v>No</v>
      </c>
      <c r="AK9" s="61" t="str">
        <f>IF(AND(F6=2,G6=2),"No","No")</f>
        <v>No</v>
      </c>
      <c r="AL9" s="61" t="str">
        <f>IF(AND(F6=2,G6=3),"Yes","No")</f>
        <v>No</v>
      </c>
      <c r="AM9" s="61" t="str">
        <f>IF(AND(F6=2,G6=4),"Yes","No")</f>
        <v>No</v>
      </c>
      <c r="AN9" s="61" t="str">
        <f>IF(AND(F6=2,G6=5),"Yes","No")</f>
        <v>No</v>
      </c>
      <c r="AO9" s="61" t="str">
        <f>IF(AND(F6=2,G6=6),"Yes","No")</f>
        <v>No</v>
      </c>
      <c r="AP9" s="61" t="str">
        <f>IF(AND(F6=2,G6=7),"Yes","No")</f>
        <v>No</v>
      </c>
      <c r="AQ9" s="61" t="str">
        <f>IF(AND(F6=2,G6=8),"Yes","No")</f>
        <v>No</v>
      </c>
      <c r="AR9" s="61" t="str">
        <f>IF(AND(F6=2,G6=9),"Yes","No")</f>
        <v>No</v>
      </c>
      <c r="AS9" s="61" t="str">
        <f>IF(AND(F6=2,G6=10),"Yes","No")</f>
        <v>No</v>
      </c>
      <c r="AT9" s="58" t="str">
        <f>IF(AND(F6=3,G6=1),"No","No")</f>
        <v>No</v>
      </c>
      <c r="AU9" s="61" t="str">
        <f>IF(AND(F6=3,G6=1),"Yes","No")</f>
        <v>No</v>
      </c>
      <c r="AV9" s="61" t="str">
        <f>IF(AND(F6=3,G6=2),"Yes","No")</f>
        <v>No</v>
      </c>
      <c r="AW9" s="61" t="str">
        <f>IF(AND(F6=3,G6=3),"Yes","No")</f>
        <v>No</v>
      </c>
      <c r="AX9" s="61" t="str">
        <f>IF(AND(F6=3,G6=4),"Yes","No")</f>
        <v>No</v>
      </c>
      <c r="AY9" s="61" t="str">
        <f>IF(AND(F6=3,G6=5),"Yes","No")</f>
        <v>No</v>
      </c>
      <c r="AZ9" s="61" t="str">
        <f>IF(AND(F6=3,G6=6),"Yes","No")</f>
        <v>No</v>
      </c>
      <c r="BA9" s="61" t="str">
        <f>IF(AND(F6=3,G6=7),"Yes","No")</f>
        <v>No</v>
      </c>
      <c r="BB9" s="61" t="str">
        <f>IF(AND(F6=3,G6=8),"Yes","No")</f>
        <v>No</v>
      </c>
      <c r="BC9" s="61" t="str">
        <f>IF(AND(F6=3,G6=9),"Yes","No")</f>
        <v>No</v>
      </c>
      <c r="BD9" s="61" t="str">
        <f>IF(AND(F6=3,G6=10),"Yes","No")</f>
        <v>No</v>
      </c>
      <c r="BE9" s="61" t="str">
        <f>IF(AND(F6=4,G6=0),"No","No")</f>
        <v>No</v>
      </c>
      <c r="BF9" s="61" t="str">
        <f>IF(AND(F6=4,G6=1),"Yes","No")</f>
        <v>No</v>
      </c>
      <c r="BG9" s="61" t="str">
        <f>IF(AND(F6=4,G6=2),"Yes","No")</f>
        <v>No</v>
      </c>
      <c r="BH9" s="61" t="str">
        <f>IF(AND(F6=4,G6=3),"Yes","No")</f>
        <v>No</v>
      </c>
      <c r="BI9" s="61" t="str">
        <f>IF(AND(F6=4,G6=4),"Yes","No")</f>
        <v>No</v>
      </c>
      <c r="BJ9" s="61" t="str">
        <f>IF(AND(F6=4,G6=5),"Yes","No")</f>
        <v>No</v>
      </c>
      <c r="BK9" s="61" t="str">
        <f>IF(AND(F6=4,G6=6),"Yes","No")</f>
        <v>No</v>
      </c>
      <c r="BL9" s="61" t="str">
        <f>IF(AND(F6=4,G6=7),"Yes","No")</f>
        <v>No</v>
      </c>
      <c r="BM9" s="61" t="str">
        <f>IF(AND(F6=4,G6=8),"Yes","No")</f>
        <v>No</v>
      </c>
      <c r="BN9" s="61" t="str">
        <f>IF(AND(F6=4,G6=9),"Yes","No")</f>
        <v>No</v>
      </c>
      <c r="BO9" s="61" t="str">
        <f>IF(AND(F6=4,G6=10),"Yes","No")</f>
        <v>No</v>
      </c>
      <c r="BP9" s="61" t="str">
        <f>IF(AND(F6=5,G6=0),"No","No")</f>
        <v>No</v>
      </c>
      <c r="BQ9" s="61" t="str">
        <f>IF(AND(F6=5,G6=1),"Yes","No")</f>
        <v>No</v>
      </c>
      <c r="BR9" s="61" t="str">
        <f>IF(AND(F6=5,G6=2),"Yes","No")</f>
        <v>No</v>
      </c>
      <c r="BS9" s="61" t="str">
        <f>IF(AND(F6=5,G6=3),"Yes","No")</f>
        <v>No</v>
      </c>
      <c r="BT9" s="61" t="str">
        <f>IF(AND(F6=5,G6=4),"Yes","No")</f>
        <v>No</v>
      </c>
      <c r="BU9" s="61" t="str">
        <f>IF(AND(F6=5,G6=5),"Yes","No")</f>
        <v>No</v>
      </c>
      <c r="BV9" s="61" t="str">
        <f>IF(AND(F6=5,G6=6),"Yes","No")</f>
        <v>No</v>
      </c>
      <c r="BW9" s="61" t="str">
        <f>IF(AND(F6=5,G6=7),"Yes","No")</f>
        <v>No</v>
      </c>
      <c r="BX9" s="61" t="str">
        <f>IF(AND(F6=5,G6=8),"Yes","No")</f>
        <v>No</v>
      </c>
      <c r="BY9" s="61" t="str">
        <f>IF(AND(F6=5,G6=9),"Yes","No")</f>
        <v>No</v>
      </c>
      <c r="BZ9" s="61" t="str">
        <f>IF(AND(F6=5,G6=10),"Yes","No")</f>
        <v>No</v>
      </c>
    </row>
    <row r="10" spans="1:78" s="34" customFormat="1" x14ac:dyDescent="0.2">
      <c r="A10" s="75"/>
      <c r="B10" s="76"/>
      <c r="C10" s="76"/>
      <c r="D10" s="65"/>
      <c r="E10" s="65"/>
      <c r="F10" s="66"/>
      <c r="G10" s="67"/>
      <c r="H10" s="70"/>
      <c r="I10" s="70"/>
      <c r="J10" s="71"/>
      <c r="K10" s="70"/>
      <c r="L10" s="70"/>
      <c r="M10" s="70"/>
      <c r="N10" s="70"/>
      <c r="O10" s="70"/>
      <c r="P10" s="72"/>
      <c r="Q10" s="72"/>
      <c r="R10" s="72"/>
      <c r="S10" s="56" t="str">
        <f t="shared" si="0"/>
        <v>No</v>
      </c>
      <c r="T10" s="70"/>
      <c r="V10"/>
      <c r="W10" s="60">
        <v>5</v>
      </c>
      <c r="X10" s="58" t="str">
        <f t="shared" ref="X10:X48" si="1">IF(AND(F7=1,G7=0),"YES","No")</f>
        <v>No</v>
      </c>
      <c r="Y10" s="61" t="str">
        <f t="shared" ref="Y10:Y48" si="2">IF(AND(F7=1,G7=1),"No","No")</f>
        <v>No</v>
      </c>
      <c r="Z10" s="61" t="str">
        <f t="shared" ref="Z10:Z48" si="3">IF(AND(F7=1,G7=2),"No","No")</f>
        <v>No</v>
      </c>
      <c r="AA10" s="61" t="str">
        <f t="shared" ref="AA10:AA48" si="4">IF(AND(F7=1,G7=3),"Yes","No")</f>
        <v>No</v>
      </c>
      <c r="AB10" s="61" t="str">
        <f t="shared" ref="AB10:AB48" si="5">IF(AND(F7=1,G7=4),"Yes","No")</f>
        <v>No</v>
      </c>
      <c r="AC10" s="61" t="str">
        <f t="shared" ref="AC10:AC48" si="6">IF(AND(F7=1,G7=5),"Yes","No")</f>
        <v>No</v>
      </c>
      <c r="AD10" s="61" t="str">
        <f t="shared" ref="AD10:AD48" si="7">IF(AND(F7=1,G7=6),"Yes","No")</f>
        <v>No</v>
      </c>
      <c r="AE10" s="61" t="str">
        <f t="shared" ref="AE10:AE48" si="8">IF(AND(F7=1,G7=7),"Yes","No")</f>
        <v>No</v>
      </c>
      <c r="AF10" s="61" t="str">
        <f t="shared" ref="AF10:AF48" si="9">IF(AND(F7=1,G7=8),"Yes","No")</f>
        <v>No</v>
      </c>
      <c r="AG10" s="61" t="str">
        <f t="shared" ref="AG10:AG48" si="10">IF(AND(F7=1,G7=9),"Yes","No")</f>
        <v>No</v>
      </c>
      <c r="AH10" s="61" t="str">
        <f t="shared" ref="AH10:AH48" si="11">IF(AND(F7=1,G7=10),"Yes","No")</f>
        <v>No</v>
      </c>
      <c r="AI10" s="58" t="str">
        <f t="shared" ref="AI10:AI48" si="12">IF(AND(F7=2,G7=0),"Yes","No")</f>
        <v>No</v>
      </c>
      <c r="AJ10" s="61" t="str">
        <f t="shared" ref="AJ10:AJ48" si="13">IF(AND(F7=2,G7=1),"No","No")</f>
        <v>No</v>
      </c>
      <c r="AK10" s="61" t="str">
        <f t="shared" ref="AK10:AK48" si="14">IF(AND(F7=2,G7=2),"No","No")</f>
        <v>No</v>
      </c>
      <c r="AL10" s="61" t="str">
        <f t="shared" ref="AL10:AL48" si="15">IF(AND(F7=2,G7=3),"Yes","No")</f>
        <v>No</v>
      </c>
      <c r="AM10" s="61" t="str">
        <f t="shared" ref="AM10:AM48" si="16">IF(AND(F7=2,G7=4),"Yes","No")</f>
        <v>No</v>
      </c>
      <c r="AN10" s="61" t="str">
        <f t="shared" ref="AN10:AN48" si="17">IF(AND(F7=2,G7=5),"Yes","No")</f>
        <v>No</v>
      </c>
      <c r="AO10" s="61" t="str">
        <f t="shared" ref="AO10:AO48" si="18">IF(AND(F7=2,G7=6),"Yes","No")</f>
        <v>No</v>
      </c>
      <c r="AP10" s="61" t="str">
        <f t="shared" ref="AP10:AP48" si="19">IF(AND(F7=2,G7=7),"Yes","No")</f>
        <v>No</v>
      </c>
      <c r="AQ10" s="61" t="str">
        <f t="shared" ref="AQ10:AQ48" si="20">IF(AND(F7=2,G7=8),"Yes","No")</f>
        <v>No</v>
      </c>
      <c r="AR10" s="61" t="str">
        <f t="shared" ref="AR10:AR48" si="21">IF(AND(F7=2,G7=9),"Yes","No")</f>
        <v>No</v>
      </c>
      <c r="AS10" s="61" t="str">
        <f t="shared" ref="AS10:AS48" si="22">IF(AND(F7=2,G7=10),"Yes","No")</f>
        <v>No</v>
      </c>
      <c r="AT10" s="58" t="str">
        <f t="shared" ref="AT10:AT48" si="23">IF(AND(F7=3,G7=1),"No","No")</f>
        <v>No</v>
      </c>
      <c r="AU10" s="61" t="str">
        <f t="shared" ref="AU10:AU48" si="24">IF(AND(F7=3,G7=1),"Yes","No")</f>
        <v>No</v>
      </c>
      <c r="AV10" s="61" t="str">
        <f t="shared" ref="AV10:AV48" si="25">IF(AND(F7=3,G7=2),"Yes","No")</f>
        <v>No</v>
      </c>
      <c r="AW10" s="61" t="str">
        <f t="shared" ref="AW10:AW48" si="26">IF(AND(F7=3,G7=3),"Yes","No")</f>
        <v>No</v>
      </c>
      <c r="AX10" s="61" t="str">
        <f t="shared" ref="AX10:AX48" si="27">IF(AND(F7=3,G7=4),"Yes","No")</f>
        <v>No</v>
      </c>
      <c r="AY10" s="61" t="str">
        <f t="shared" ref="AY10:AY48" si="28">IF(AND(F7=3,G7=5),"Yes","No")</f>
        <v>No</v>
      </c>
      <c r="AZ10" s="61" t="str">
        <f t="shared" ref="AZ10:AZ48" si="29">IF(AND(F7=3,G7=6),"Yes","No")</f>
        <v>No</v>
      </c>
      <c r="BA10" s="61" t="str">
        <f t="shared" ref="BA10:BA48" si="30">IF(AND(F7=3,G7=7),"Yes","No")</f>
        <v>No</v>
      </c>
      <c r="BB10" s="61" t="str">
        <f t="shared" ref="BB10:BB48" si="31">IF(AND(F7=3,G7=8),"Yes","No")</f>
        <v>No</v>
      </c>
      <c r="BC10" s="61" t="str">
        <f t="shared" ref="BC10:BC48" si="32">IF(AND(F7=3,G7=9),"Yes","No")</f>
        <v>No</v>
      </c>
      <c r="BD10" s="61" t="str">
        <f t="shared" ref="BD10:BD48" si="33">IF(AND(F7=3,G7=10),"Yes","No")</f>
        <v>No</v>
      </c>
      <c r="BE10" s="61" t="str">
        <f t="shared" ref="BE10:BE48" si="34">IF(AND(F7=4,G7=0),"No","No")</f>
        <v>No</v>
      </c>
      <c r="BF10" s="61" t="str">
        <f t="shared" ref="BF10:BF48" si="35">IF(AND(F7=4,G7=1),"Yes","No")</f>
        <v>No</v>
      </c>
      <c r="BG10" s="61" t="str">
        <f t="shared" ref="BG10:BG48" si="36">IF(AND(F7=4,G7=2),"Yes","No")</f>
        <v>No</v>
      </c>
      <c r="BH10" s="61" t="str">
        <f t="shared" ref="BH10:BH48" si="37">IF(AND(F7=4,G7=3),"Yes","No")</f>
        <v>No</v>
      </c>
      <c r="BI10" s="61" t="str">
        <f t="shared" ref="BI10:BI48" si="38">IF(AND(F7=4,G7=4),"Yes","No")</f>
        <v>No</v>
      </c>
      <c r="BJ10" s="61" t="str">
        <f t="shared" ref="BJ10:BJ48" si="39">IF(AND(F7=4,G7=5),"Yes","No")</f>
        <v>No</v>
      </c>
      <c r="BK10" s="61" t="str">
        <f t="shared" ref="BK10:BK48" si="40">IF(AND(F7=4,G7=6),"Yes","No")</f>
        <v>No</v>
      </c>
      <c r="BL10" s="61" t="str">
        <f t="shared" ref="BL10:BL48" si="41">IF(AND(F7=4,G7=7),"Yes","No")</f>
        <v>No</v>
      </c>
      <c r="BM10" s="61" t="str">
        <f t="shared" ref="BM10:BM48" si="42">IF(AND(F7=4,G7=8),"Yes","No")</f>
        <v>No</v>
      </c>
      <c r="BN10" s="61" t="str">
        <f t="shared" ref="BN10:BN48" si="43">IF(AND(F7=4,G7=9),"Yes","No")</f>
        <v>No</v>
      </c>
      <c r="BO10" s="61" t="str">
        <f t="shared" ref="BO10:BO48" si="44">IF(AND(F7=4,G7=10),"Yes","No")</f>
        <v>No</v>
      </c>
      <c r="BP10" s="61" t="str">
        <f t="shared" ref="BP10:BP48" si="45">IF(AND(F7=5,G7=0),"No","No")</f>
        <v>No</v>
      </c>
      <c r="BQ10" s="61" t="str">
        <f t="shared" ref="BQ10:BQ48" si="46">IF(AND(F7=5,G7=1),"Yes","No")</f>
        <v>No</v>
      </c>
      <c r="BR10" s="61" t="str">
        <f t="shared" ref="BR10:BR48" si="47">IF(AND(F7=5,G7=2),"Yes","No")</f>
        <v>No</v>
      </c>
      <c r="BS10" s="61" t="str">
        <f t="shared" ref="BS10:BS48" si="48">IF(AND(F7=5,G7=3),"Yes","No")</f>
        <v>No</v>
      </c>
      <c r="BT10" s="61" t="str">
        <f t="shared" ref="BT10:BT48" si="49">IF(AND(F7=5,G7=4),"Yes","No")</f>
        <v>No</v>
      </c>
      <c r="BU10" s="61" t="str">
        <f t="shared" ref="BU10:BU48" si="50">IF(AND(F7=5,G7=5),"Yes","No")</f>
        <v>No</v>
      </c>
      <c r="BV10" s="61" t="str">
        <f t="shared" ref="BV10:BV48" si="51">IF(AND(F7=5,G7=6),"Yes","No")</f>
        <v>No</v>
      </c>
      <c r="BW10" s="61" t="str">
        <f t="shared" ref="BW10:BW48" si="52">IF(AND(F7=5,G7=7),"Yes","No")</f>
        <v>No</v>
      </c>
      <c r="BX10" s="61" t="str">
        <f t="shared" ref="BX10:BX48" si="53">IF(AND(F7=5,G7=8),"Yes","No")</f>
        <v>No</v>
      </c>
      <c r="BY10" s="61" t="str">
        <f t="shared" ref="BY10:BY48" si="54">IF(AND(F7=5,G7=9),"Yes","No")</f>
        <v>No</v>
      </c>
      <c r="BZ10" s="61" t="str">
        <f t="shared" ref="BZ10:BZ48" si="55">IF(AND(F7=5,G7=10),"Yes","No")</f>
        <v>No</v>
      </c>
    </row>
    <row r="11" spans="1:78" x14ac:dyDescent="0.2">
      <c r="A11" s="75"/>
      <c r="B11" s="76"/>
      <c r="C11" s="76"/>
      <c r="D11" s="65"/>
      <c r="E11" s="65"/>
      <c r="F11" s="66"/>
      <c r="G11" s="67"/>
      <c r="H11" s="70"/>
      <c r="I11" s="70"/>
      <c r="J11" s="71"/>
      <c r="K11" s="70"/>
      <c r="L11" s="70"/>
      <c r="M11" s="70"/>
      <c r="N11" s="70"/>
      <c r="O11" s="70"/>
      <c r="P11" s="72"/>
      <c r="Q11" s="72"/>
      <c r="R11" s="72"/>
      <c r="S11" s="56" t="str">
        <f t="shared" si="0"/>
        <v>No</v>
      </c>
      <c r="T11" s="70"/>
      <c r="W11" s="32">
        <v>6</v>
      </c>
      <c r="X11" s="58" t="str">
        <f t="shared" si="1"/>
        <v>No</v>
      </c>
      <c r="Y11" s="61" t="str">
        <f t="shared" si="2"/>
        <v>No</v>
      </c>
      <c r="Z11" s="61" t="str">
        <f t="shared" si="3"/>
        <v>No</v>
      </c>
      <c r="AA11" s="61" t="str">
        <f t="shared" si="4"/>
        <v>No</v>
      </c>
      <c r="AB11" s="61" t="str">
        <f t="shared" si="5"/>
        <v>No</v>
      </c>
      <c r="AC11" s="61" t="str">
        <f t="shared" si="6"/>
        <v>No</v>
      </c>
      <c r="AD11" s="61" t="str">
        <f t="shared" si="7"/>
        <v>No</v>
      </c>
      <c r="AE11" s="61" t="str">
        <f t="shared" si="8"/>
        <v>No</v>
      </c>
      <c r="AF11" s="61" t="str">
        <f t="shared" si="9"/>
        <v>No</v>
      </c>
      <c r="AG11" s="61" t="str">
        <f t="shared" si="10"/>
        <v>No</v>
      </c>
      <c r="AH11" s="61" t="str">
        <f t="shared" si="11"/>
        <v>No</v>
      </c>
      <c r="AI11" s="58" t="str">
        <f t="shared" si="12"/>
        <v>No</v>
      </c>
      <c r="AJ11" s="61" t="str">
        <f t="shared" si="13"/>
        <v>No</v>
      </c>
      <c r="AK11" s="61" t="str">
        <f t="shared" si="14"/>
        <v>No</v>
      </c>
      <c r="AL11" s="61" t="str">
        <f t="shared" si="15"/>
        <v>No</v>
      </c>
      <c r="AM11" s="61" t="str">
        <f t="shared" si="16"/>
        <v>No</v>
      </c>
      <c r="AN11" s="61" t="str">
        <f t="shared" si="17"/>
        <v>No</v>
      </c>
      <c r="AO11" s="61" t="str">
        <f t="shared" si="18"/>
        <v>No</v>
      </c>
      <c r="AP11" s="61" t="str">
        <f t="shared" si="19"/>
        <v>No</v>
      </c>
      <c r="AQ11" s="61" t="str">
        <f t="shared" si="20"/>
        <v>No</v>
      </c>
      <c r="AR11" s="61" t="str">
        <f t="shared" si="21"/>
        <v>No</v>
      </c>
      <c r="AS11" s="61" t="str">
        <f t="shared" si="22"/>
        <v>No</v>
      </c>
      <c r="AT11" s="58" t="str">
        <f t="shared" si="23"/>
        <v>No</v>
      </c>
      <c r="AU11" s="61" t="str">
        <f t="shared" si="24"/>
        <v>No</v>
      </c>
      <c r="AV11" s="61" t="str">
        <f t="shared" si="25"/>
        <v>No</v>
      </c>
      <c r="AW11" s="61" t="str">
        <f t="shared" si="26"/>
        <v>No</v>
      </c>
      <c r="AX11" s="61" t="str">
        <f t="shared" si="27"/>
        <v>No</v>
      </c>
      <c r="AY11" s="61" t="str">
        <f t="shared" si="28"/>
        <v>No</v>
      </c>
      <c r="AZ11" s="61" t="str">
        <f t="shared" si="29"/>
        <v>No</v>
      </c>
      <c r="BA11" s="61" t="str">
        <f t="shared" si="30"/>
        <v>No</v>
      </c>
      <c r="BB11" s="61" t="str">
        <f t="shared" si="31"/>
        <v>No</v>
      </c>
      <c r="BC11" s="61" t="str">
        <f t="shared" si="32"/>
        <v>No</v>
      </c>
      <c r="BD11" s="61" t="str">
        <f t="shared" si="33"/>
        <v>No</v>
      </c>
      <c r="BE11" s="61" t="str">
        <f t="shared" si="34"/>
        <v>No</v>
      </c>
      <c r="BF11" s="61" t="str">
        <f t="shared" si="35"/>
        <v>No</v>
      </c>
      <c r="BG11" s="61" t="str">
        <f t="shared" si="36"/>
        <v>No</v>
      </c>
      <c r="BH11" s="61" t="str">
        <f t="shared" si="37"/>
        <v>No</v>
      </c>
      <c r="BI11" s="61" t="str">
        <f t="shared" si="38"/>
        <v>No</v>
      </c>
      <c r="BJ11" s="61" t="str">
        <f t="shared" si="39"/>
        <v>No</v>
      </c>
      <c r="BK11" s="61" t="str">
        <f t="shared" si="40"/>
        <v>No</v>
      </c>
      <c r="BL11" s="61" t="str">
        <f t="shared" si="41"/>
        <v>No</v>
      </c>
      <c r="BM11" s="61" t="str">
        <f t="shared" si="42"/>
        <v>No</v>
      </c>
      <c r="BN11" s="61" t="str">
        <f t="shared" si="43"/>
        <v>No</v>
      </c>
      <c r="BO11" s="61" t="str">
        <f t="shared" si="44"/>
        <v>No</v>
      </c>
      <c r="BP11" s="61" t="str">
        <f t="shared" si="45"/>
        <v>No</v>
      </c>
      <c r="BQ11" s="61" t="str">
        <f t="shared" si="46"/>
        <v>No</v>
      </c>
      <c r="BR11" s="61" t="str">
        <f t="shared" si="47"/>
        <v>No</v>
      </c>
      <c r="BS11" s="61" t="str">
        <f t="shared" si="48"/>
        <v>No</v>
      </c>
      <c r="BT11" s="61" t="str">
        <f t="shared" si="49"/>
        <v>No</v>
      </c>
      <c r="BU11" s="61" t="str">
        <f t="shared" si="50"/>
        <v>No</v>
      </c>
      <c r="BV11" s="61" t="str">
        <f t="shared" si="51"/>
        <v>No</v>
      </c>
      <c r="BW11" s="61" t="str">
        <f t="shared" si="52"/>
        <v>No</v>
      </c>
      <c r="BX11" s="61" t="str">
        <f t="shared" si="53"/>
        <v>No</v>
      </c>
      <c r="BY11" s="61" t="str">
        <f t="shared" si="54"/>
        <v>No</v>
      </c>
      <c r="BZ11" s="61" t="str">
        <f t="shared" si="55"/>
        <v>No</v>
      </c>
    </row>
    <row r="12" spans="1:78" x14ac:dyDescent="0.2">
      <c r="A12" s="75"/>
      <c r="B12" s="76"/>
      <c r="C12" s="76"/>
      <c r="D12" s="65"/>
      <c r="E12" s="65"/>
      <c r="F12" s="66"/>
      <c r="G12" s="67"/>
      <c r="H12" s="70"/>
      <c r="I12" s="70"/>
      <c r="J12" s="71"/>
      <c r="K12" s="70"/>
      <c r="L12" s="70"/>
      <c r="M12" s="70"/>
      <c r="N12" s="70"/>
      <c r="O12" s="70"/>
      <c r="P12" s="72"/>
      <c r="Q12" s="72"/>
      <c r="R12" s="72"/>
      <c r="S12" s="56" t="str">
        <f t="shared" si="0"/>
        <v>No</v>
      </c>
      <c r="T12" s="70"/>
      <c r="W12" s="32">
        <v>7</v>
      </c>
      <c r="X12" s="58" t="str">
        <f t="shared" si="1"/>
        <v>No</v>
      </c>
      <c r="Y12" s="61" t="str">
        <f t="shared" si="2"/>
        <v>No</v>
      </c>
      <c r="Z12" s="61" t="str">
        <f t="shared" si="3"/>
        <v>No</v>
      </c>
      <c r="AA12" s="61" t="str">
        <f t="shared" si="4"/>
        <v>No</v>
      </c>
      <c r="AB12" s="61" t="str">
        <f t="shared" si="5"/>
        <v>No</v>
      </c>
      <c r="AC12" s="61" t="str">
        <f t="shared" si="6"/>
        <v>No</v>
      </c>
      <c r="AD12" s="61" t="str">
        <f t="shared" si="7"/>
        <v>No</v>
      </c>
      <c r="AE12" s="61" t="str">
        <f t="shared" si="8"/>
        <v>No</v>
      </c>
      <c r="AF12" s="61" t="str">
        <f t="shared" si="9"/>
        <v>No</v>
      </c>
      <c r="AG12" s="61" t="str">
        <f t="shared" si="10"/>
        <v>No</v>
      </c>
      <c r="AH12" s="61" t="str">
        <f t="shared" si="11"/>
        <v>No</v>
      </c>
      <c r="AI12" s="58" t="str">
        <f t="shared" si="12"/>
        <v>No</v>
      </c>
      <c r="AJ12" s="61" t="str">
        <f t="shared" si="13"/>
        <v>No</v>
      </c>
      <c r="AK12" s="61" t="str">
        <f t="shared" si="14"/>
        <v>No</v>
      </c>
      <c r="AL12" s="61" t="str">
        <f t="shared" si="15"/>
        <v>No</v>
      </c>
      <c r="AM12" s="61" t="str">
        <f t="shared" si="16"/>
        <v>No</v>
      </c>
      <c r="AN12" s="61" t="str">
        <f t="shared" si="17"/>
        <v>No</v>
      </c>
      <c r="AO12" s="61" t="str">
        <f t="shared" si="18"/>
        <v>No</v>
      </c>
      <c r="AP12" s="61" t="str">
        <f t="shared" si="19"/>
        <v>No</v>
      </c>
      <c r="AQ12" s="61" t="str">
        <f t="shared" si="20"/>
        <v>No</v>
      </c>
      <c r="AR12" s="61" t="str">
        <f t="shared" si="21"/>
        <v>No</v>
      </c>
      <c r="AS12" s="61" t="str">
        <f t="shared" si="22"/>
        <v>No</v>
      </c>
      <c r="AT12" s="58" t="str">
        <f t="shared" si="23"/>
        <v>No</v>
      </c>
      <c r="AU12" s="61" t="str">
        <f t="shared" si="24"/>
        <v>No</v>
      </c>
      <c r="AV12" s="61" t="str">
        <f t="shared" si="25"/>
        <v>No</v>
      </c>
      <c r="AW12" s="61" t="str">
        <f t="shared" si="26"/>
        <v>No</v>
      </c>
      <c r="AX12" s="61" t="str">
        <f t="shared" si="27"/>
        <v>No</v>
      </c>
      <c r="AY12" s="61" t="str">
        <f t="shared" si="28"/>
        <v>No</v>
      </c>
      <c r="AZ12" s="61" t="str">
        <f t="shared" si="29"/>
        <v>No</v>
      </c>
      <c r="BA12" s="61" t="str">
        <f t="shared" si="30"/>
        <v>No</v>
      </c>
      <c r="BB12" s="61" t="str">
        <f t="shared" si="31"/>
        <v>No</v>
      </c>
      <c r="BC12" s="61" t="str">
        <f t="shared" si="32"/>
        <v>No</v>
      </c>
      <c r="BD12" s="61" t="str">
        <f t="shared" si="33"/>
        <v>No</v>
      </c>
      <c r="BE12" s="61" t="str">
        <f t="shared" si="34"/>
        <v>No</v>
      </c>
      <c r="BF12" s="61" t="str">
        <f t="shared" si="35"/>
        <v>No</v>
      </c>
      <c r="BG12" s="61" t="str">
        <f t="shared" si="36"/>
        <v>No</v>
      </c>
      <c r="BH12" s="61" t="str">
        <f t="shared" si="37"/>
        <v>No</v>
      </c>
      <c r="BI12" s="61" t="str">
        <f t="shared" si="38"/>
        <v>No</v>
      </c>
      <c r="BJ12" s="61" t="str">
        <f t="shared" si="39"/>
        <v>No</v>
      </c>
      <c r="BK12" s="61" t="str">
        <f t="shared" si="40"/>
        <v>No</v>
      </c>
      <c r="BL12" s="61" t="str">
        <f t="shared" si="41"/>
        <v>No</v>
      </c>
      <c r="BM12" s="61" t="str">
        <f t="shared" si="42"/>
        <v>No</v>
      </c>
      <c r="BN12" s="61" t="str">
        <f t="shared" si="43"/>
        <v>No</v>
      </c>
      <c r="BO12" s="61" t="str">
        <f t="shared" si="44"/>
        <v>No</v>
      </c>
      <c r="BP12" s="61" t="str">
        <f t="shared" si="45"/>
        <v>No</v>
      </c>
      <c r="BQ12" s="61" t="str">
        <f t="shared" si="46"/>
        <v>No</v>
      </c>
      <c r="BR12" s="61" t="str">
        <f t="shared" si="47"/>
        <v>No</v>
      </c>
      <c r="BS12" s="61" t="str">
        <f t="shared" si="48"/>
        <v>No</v>
      </c>
      <c r="BT12" s="61" t="str">
        <f t="shared" si="49"/>
        <v>No</v>
      </c>
      <c r="BU12" s="61" t="str">
        <f t="shared" si="50"/>
        <v>No</v>
      </c>
      <c r="BV12" s="61" t="str">
        <f t="shared" si="51"/>
        <v>No</v>
      </c>
      <c r="BW12" s="61" t="str">
        <f t="shared" si="52"/>
        <v>No</v>
      </c>
      <c r="BX12" s="61" t="str">
        <f t="shared" si="53"/>
        <v>No</v>
      </c>
      <c r="BY12" s="61" t="str">
        <f t="shared" si="54"/>
        <v>No</v>
      </c>
      <c r="BZ12" s="61" t="str">
        <f t="shared" si="55"/>
        <v>No</v>
      </c>
    </row>
    <row r="13" spans="1:78" ht="12" customHeight="1" x14ac:dyDescent="0.2">
      <c r="A13" s="75"/>
      <c r="B13" s="76"/>
      <c r="C13" s="76"/>
      <c r="D13" s="65"/>
      <c r="E13" s="65"/>
      <c r="F13" s="66"/>
      <c r="G13" s="67"/>
      <c r="H13" s="70"/>
      <c r="I13" s="70"/>
      <c r="J13" s="71"/>
      <c r="K13" s="70"/>
      <c r="L13" s="70"/>
      <c r="M13" s="70"/>
      <c r="N13" s="70"/>
      <c r="O13" s="70"/>
      <c r="P13" s="72"/>
      <c r="Q13" s="72"/>
      <c r="R13" s="72"/>
      <c r="S13" s="56" t="str">
        <f t="shared" si="0"/>
        <v>No</v>
      </c>
      <c r="T13" s="70"/>
      <c r="W13" s="32">
        <v>8</v>
      </c>
      <c r="X13" s="58" t="str">
        <f t="shared" si="1"/>
        <v>No</v>
      </c>
      <c r="Y13" s="61" t="str">
        <f t="shared" si="2"/>
        <v>No</v>
      </c>
      <c r="Z13" s="61" t="str">
        <f t="shared" si="3"/>
        <v>No</v>
      </c>
      <c r="AA13" s="61" t="str">
        <f t="shared" si="4"/>
        <v>No</v>
      </c>
      <c r="AB13" s="61" t="str">
        <f t="shared" si="5"/>
        <v>No</v>
      </c>
      <c r="AC13" s="61" t="str">
        <f t="shared" si="6"/>
        <v>No</v>
      </c>
      <c r="AD13" s="61" t="str">
        <f t="shared" si="7"/>
        <v>No</v>
      </c>
      <c r="AE13" s="61" t="str">
        <f t="shared" si="8"/>
        <v>No</v>
      </c>
      <c r="AF13" s="61" t="str">
        <f t="shared" si="9"/>
        <v>No</v>
      </c>
      <c r="AG13" s="61" t="str">
        <f t="shared" si="10"/>
        <v>No</v>
      </c>
      <c r="AH13" s="61" t="str">
        <f t="shared" si="11"/>
        <v>No</v>
      </c>
      <c r="AI13" s="58" t="str">
        <f t="shared" si="12"/>
        <v>No</v>
      </c>
      <c r="AJ13" s="61" t="str">
        <f t="shared" si="13"/>
        <v>No</v>
      </c>
      <c r="AK13" s="61" t="str">
        <f t="shared" si="14"/>
        <v>No</v>
      </c>
      <c r="AL13" s="61" t="str">
        <f t="shared" si="15"/>
        <v>No</v>
      </c>
      <c r="AM13" s="61" t="str">
        <f t="shared" si="16"/>
        <v>No</v>
      </c>
      <c r="AN13" s="61" t="str">
        <f t="shared" si="17"/>
        <v>No</v>
      </c>
      <c r="AO13" s="61" t="str">
        <f t="shared" si="18"/>
        <v>No</v>
      </c>
      <c r="AP13" s="61" t="str">
        <f t="shared" si="19"/>
        <v>No</v>
      </c>
      <c r="AQ13" s="61" t="str">
        <f t="shared" si="20"/>
        <v>No</v>
      </c>
      <c r="AR13" s="61" t="str">
        <f t="shared" si="21"/>
        <v>No</v>
      </c>
      <c r="AS13" s="61" t="str">
        <f t="shared" si="22"/>
        <v>No</v>
      </c>
      <c r="AT13" s="58" t="str">
        <f t="shared" si="23"/>
        <v>No</v>
      </c>
      <c r="AU13" s="61" t="str">
        <f t="shared" si="24"/>
        <v>No</v>
      </c>
      <c r="AV13" s="61" t="str">
        <f t="shared" si="25"/>
        <v>No</v>
      </c>
      <c r="AW13" s="61" t="str">
        <f t="shared" si="26"/>
        <v>No</v>
      </c>
      <c r="AX13" s="61" t="str">
        <f t="shared" si="27"/>
        <v>No</v>
      </c>
      <c r="AY13" s="61" t="str">
        <f t="shared" si="28"/>
        <v>No</v>
      </c>
      <c r="AZ13" s="61" t="str">
        <f t="shared" si="29"/>
        <v>No</v>
      </c>
      <c r="BA13" s="61" t="str">
        <f t="shared" si="30"/>
        <v>No</v>
      </c>
      <c r="BB13" s="61" t="str">
        <f t="shared" si="31"/>
        <v>No</v>
      </c>
      <c r="BC13" s="61" t="str">
        <f t="shared" si="32"/>
        <v>No</v>
      </c>
      <c r="BD13" s="61" t="str">
        <f t="shared" si="33"/>
        <v>No</v>
      </c>
      <c r="BE13" s="61" t="str">
        <f t="shared" si="34"/>
        <v>No</v>
      </c>
      <c r="BF13" s="61" t="str">
        <f t="shared" si="35"/>
        <v>No</v>
      </c>
      <c r="BG13" s="61" t="str">
        <f t="shared" si="36"/>
        <v>No</v>
      </c>
      <c r="BH13" s="61" t="str">
        <f t="shared" si="37"/>
        <v>No</v>
      </c>
      <c r="BI13" s="61" t="str">
        <f t="shared" si="38"/>
        <v>No</v>
      </c>
      <c r="BJ13" s="61" t="str">
        <f t="shared" si="39"/>
        <v>No</v>
      </c>
      <c r="BK13" s="61" t="str">
        <f t="shared" si="40"/>
        <v>No</v>
      </c>
      <c r="BL13" s="61" t="str">
        <f t="shared" si="41"/>
        <v>No</v>
      </c>
      <c r="BM13" s="61" t="str">
        <f t="shared" si="42"/>
        <v>No</v>
      </c>
      <c r="BN13" s="61" t="str">
        <f t="shared" si="43"/>
        <v>No</v>
      </c>
      <c r="BO13" s="61" t="str">
        <f t="shared" si="44"/>
        <v>No</v>
      </c>
      <c r="BP13" s="61" t="str">
        <f t="shared" si="45"/>
        <v>No</v>
      </c>
      <c r="BQ13" s="61" t="str">
        <f t="shared" si="46"/>
        <v>No</v>
      </c>
      <c r="BR13" s="61" t="str">
        <f t="shared" si="47"/>
        <v>No</v>
      </c>
      <c r="BS13" s="61" t="str">
        <f t="shared" si="48"/>
        <v>No</v>
      </c>
      <c r="BT13" s="61" t="str">
        <f t="shared" si="49"/>
        <v>No</v>
      </c>
      <c r="BU13" s="61" t="str">
        <f t="shared" si="50"/>
        <v>No</v>
      </c>
      <c r="BV13" s="61" t="str">
        <f t="shared" si="51"/>
        <v>No</v>
      </c>
      <c r="BW13" s="61" t="str">
        <f t="shared" si="52"/>
        <v>No</v>
      </c>
      <c r="BX13" s="61" t="str">
        <f t="shared" si="53"/>
        <v>No</v>
      </c>
      <c r="BY13" s="61" t="str">
        <f t="shared" si="54"/>
        <v>No</v>
      </c>
      <c r="BZ13" s="61" t="str">
        <f t="shared" si="55"/>
        <v>No</v>
      </c>
    </row>
    <row r="14" spans="1:78" x14ac:dyDescent="0.2">
      <c r="A14" s="75"/>
      <c r="B14" s="76"/>
      <c r="C14" s="76"/>
      <c r="D14" s="65"/>
      <c r="E14" s="65"/>
      <c r="F14" s="66"/>
      <c r="G14" s="67"/>
      <c r="H14" s="70"/>
      <c r="I14" s="70"/>
      <c r="J14" s="71"/>
      <c r="K14" s="70"/>
      <c r="L14" s="70"/>
      <c r="M14" s="70"/>
      <c r="N14" s="70"/>
      <c r="O14" s="70"/>
      <c r="P14" s="72"/>
      <c r="Q14" s="72"/>
      <c r="R14" s="72"/>
      <c r="S14" s="56" t="str">
        <f t="shared" si="0"/>
        <v>No</v>
      </c>
      <c r="T14" s="70"/>
      <c r="V14" s="32" t="s">
        <v>52</v>
      </c>
      <c r="W14" s="32">
        <v>9</v>
      </c>
      <c r="X14" s="58" t="str">
        <f t="shared" si="1"/>
        <v>No</v>
      </c>
      <c r="Y14" s="61" t="str">
        <f t="shared" si="2"/>
        <v>No</v>
      </c>
      <c r="Z14" s="61" t="str">
        <f t="shared" si="3"/>
        <v>No</v>
      </c>
      <c r="AA14" s="61" t="str">
        <f t="shared" si="4"/>
        <v>No</v>
      </c>
      <c r="AB14" s="61" t="str">
        <f t="shared" si="5"/>
        <v>No</v>
      </c>
      <c r="AC14" s="61" t="str">
        <f t="shared" si="6"/>
        <v>No</v>
      </c>
      <c r="AD14" s="61" t="str">
        <f t="shared" si="7"/>
        <v>No</v>
      </c>
      <c r="AE14" s="61" t="str">
        <f t="shared" si="8"/>
        <v>No</v>
      </c>
      <c r="AF14" s="61" t="str">
        <f t="shared" si="9"/>
        <v>No</v>
      </c>
      <c r="AG14" s="61" t="str">
        <f t="shared" si="10"/>
        <v>No</v>
      </c>
      <c r="AH14" s="61" t="str">
        <f t="shared" si="11"/>
        <v>No</v>
      </c>
      <c r="AI14" s="58" t="str">
        <f t="shared" si="12"/>
        <v>No</v>
      </c>
      <c r="AJ14" s="61" t="str">
        <f t="shared" si="13"/>
        <v>No</v>
      </c>
      <c r="AK14" s="61" t="str">
        <f t="shared" si="14"/>
        <v>No</v>
      </c>
      <c r="AL14" s="61" t="str">
        <f t="shared" si="15"/>
        <v>No</v>
      </c>
      <c r="AM14" s="61" t="str">
        <f t="shared" si="16"/>
        <v>No</v>
      </c>
      <c r="AN14" s="61" t="str">
        <f t="shared" si="17"/>
        <v>No</v>
      </c>
      <c r="AO14" s="61" t="str">
        <f t="shared" si="18"/>
        <v>No</v>
      </c>
      <c r="AP14" s="61" t="str">
        <f t="shared" si="19"/>
        <v>No</v>
      </c>
      <c r="AQ14" s="61" t="str">
        <f t="shared" si="20"/>
        <v>No</v>
      </c>
      <c r="AR14" s="61" t="str">
        <f t="shared" si="21"/>
        <v>No</v>
      </c>
      <c r="AS14" s="61" t="str">
        <f t="shared" si="22"/>
        <v>No</v>
      </c>
      <c r="AT14" s="58" t="str">
        <f t="shared" si="23"/>
        <v>No</v>
      </c>
      <c r="AU14" s="61" t="str">
        <f t="shared" si="24"/>
        <v>No</v>
      </c>
      <c r="AV14" s="61" t="str">
        <f t="shared" si="25"/>
        <v>No</v>
      </c>
      <c r="AW14" s="61" t="str">
        <f t="shared" si="26"/>
        <v>No</v>
      </c>
      <c r="AX14" s="61" t="str">
        <f t="shared" si="27"/>
        <v>No</v>
      </c>
      <c r="AY14" s="61" t="str">
        <f t="shared" si="28"/>
        <v>No</v>
      </c>
      <c r="AZ14" s="61" t="str">
        <f t="shared" si="29"/>
        <v>No</v>
      </c>
      <c r="BA14" s="61" t="str">
        <f t="shared" si="30"/>
        <v>No</v>
      </c>
      <c r="BB14" s="61" t="str">
        <f t="shared" si="31"/>
        <v>No</v>
      </c>
      <c r="BC14" s="61" t="str">
        <f t="shared" si="32"/>
        <v>No</v>
      </c>
      <c r="BD14" s="61" t="str">
        <f t="shared" si="33"/>
        <v>No</v>
      </c>
      <c r="BE14" s="61" t="str">
        <f t="shared" si="34"/>
        <v>No</v>
      </c>
      <c r="BF14" s="61" t="str">
        <f t="shared" si="35"/>
        <v>No</v>
      </c>
      <c r="BG14" s="61" t="str">
        <f t="shared" si="36"/>
        <v>No</v>
      </c>
      <c r="BH14" s="61" t="str">
        <f t="shared" si="37"/>
        <v>No</v>
      </c>
      <c r="BI14" s="61" t="str">
        <f t="shared" si="38"/>
        <v>No</v>
      </c>
      <c r="BJ14" s="61" t="str">
        <f t="shared" si="39"/>
        <v>No</v>
      </c>
      <c r="BK14" s="61" t="str">
        <f t="shared" si="40"/>
        <v>No</v>
      </c>
      <c r="BL14" s="61" t="str">
        <f t="shared" si="41"/>
        <v>No</v>
      </c>
      <c r="BM14" s="61" t="str">
        <f t="shared" si="42"/>
        <v>No</v>
      </c>
      <c r="BN14" s="61" t="str">
        <f t="shared" si="43"/>
        <v>No</v>
      </c>
      <c r="BO14" s="61" t="str">
        <f t="shared" si="44"/>
        <v>No</v>
      </c>
      <c r="BP14" s="61" t="str">
        <f t="shared" si="45"/>
        <v>No</v>
      </c>
      <c r="BQ14" s="61" t="str">
        <f t="shared" si="46"/>
        <v>No</v>
      </c>
      <c r="BR14" s="61" t="str">
        <f t="shared" si="47"/>
        <v>No</v>
      </c>
      <c r="BS14" s="61" t="str">
        <f t="shared" si="48"/>
        <v>No</v>
      </c>
      <c r="BT14" s="61" t="str">
        <f t="shared" si="49"/>
        <v>No</v>
      </c>
      <c r="BU14" s="61" t="str">
        <f t="shared" si="50"/>
        <v>No</v>
      </c>
      <c r="BV14" s="61" t="str">
        <f t="shared" si="51"/>
        <v>No</v>
      </c>
      <c r="BW14" s="61" t="str">
        <f t="shared" si="52"/>
        <v>No</v>
      </c>
      <c r="BX14" s="61" t="str">
        <f t="shared" si="53"/>
        <v>No</v>
      </c>
      <c r="BY14" s="61" t="str">
        <f t="shared" si="54"/>
        <v>No</v>
      </c>
      <c r="BZ14" s="61" t="str">
        <f t="shared" si="55"/>
        <v>No</v>
      </c>
    </row>
    <row r="15" spans="1:78" x14ac:dyDescent="0.2">
      <c r="A15" s="75"/>
      <c r="B15" s="76"/>
      <c r="C15" s="76"/>
      <c r="D15" s="65"/>
      <c r="E15" s="65"/>
      <c r="F15" s="66"/>
      <c r="G15" s="67"/>
      <c r="H15" s="70"/>
      <c r="I15" s="70"/>
      <c r="J15" s="71"/>
      <c r="K15" s="70"/>
      <c r="L15" s="70"/>
      <c r="M15" s="70"/>
      <c r="N15" s="70"/>
      <c r="O15" s="70"/>
      <c r="P15" s="72"/>
      <c r="Q15" s="72"/>
      <c r="R15" s="72"/>
      <c r="S15" s="56" t="str">
        <f t="shared" si="0"/>
        <v>No</v>
      </c>
      <c r="T15" s="70"/>
      <c r="V15" s="32" t="s">
        <v>53</v>
      </c>
      <c r="W15" s="32">
        <v>10</v>
      </c>
      <c r="X15" s="58" t="str">
        <f t="shared" si="1"/>
        <v>No</v>
      </c>
      <c r="Y15" s="61" t="str">
        <f t="shared" si="2"/>
        <v>No</v>
      </c>
      <c r="Z15" s="61" t="str">
        <f t="shared" si="3"/>
        <v>No</v>
      </c>
      <c r="AA15" s="61" t="str">
        <f t="shared" si="4"/>
        <v>No</v>
      </c>
      <c r="AB15" s="61" t="str">
        <f t="shared" si="5"/>
        <v>No</v>
      </c>
      <c r="AC15" s="61" t="str">
        <f t="shared" si="6"/>
        <v>No</v>
      </c>
      <c r="AD15" s="61" t="str">
        <f t="shared" si="7"/>
        <v>No</v>
      </c>
      <c r="AE15" s="61" t="str">
        <f t="shared" si="8"/>
        <v>No</v>
      </c>
      <c r="AF15" s="61" t="str">
        <f t="shared" si="9"/>
        <v>No</v>
      </c>
      <c r="AG15" s="61" t="str">
        <f t="shared" si="10"/>
        <v>No</v>
      </c>
      <c r="AH15" s="61" t="str">
        <f t="shared" si="11"/>
        <v>No</v>
      </c>
      <c r="AI15" s="58" t="str">
        <f t="shared" si="12"/>
        <v>No</v>
      </c>
      <c r="AJ15" s="61" t="str">
        <f t="shared" si="13"/>
        <v>No</v>
      </c>
      <c r="AK15" s="61" t="str">
        <f t="shared" si="14"/>
        <v>No</v>
      </c>
      <c r="AL15" s="61" t="str">
        <f t="shared" si="15"/>
        <v>No</v>
      </c>
      <c r="AM15" s="61" t="str">
        <f t="shared" si="16"/>
        <v>No</v>
      </c>
      <c r="AN15" s="61" t="str">
        <f t="shared" si="17"/>
        <v>No</v>
      </c>
      <c r="AO15" s="61" t="str">
        <f t="shared" si="18"/>
        <v>No</v>
      </c>
      <c r="AP15" s="61" t="str">
        <f t="shared" si="19"/>
        <v>No</v>
      </c>
      <c r="AQ15" s="61" t="str">
        <f t="shared" si="20"/>
        <v>No</v>
      </c>
      <c r="AR15" s="61" t="str">
        <f t="shared" si="21"/>
        <v>No</v>
      </c>
      <c r="AS15" s="61" t="str">
        <f t="shared" si="22"/>
        <v>No</v>
      </c>
      <c r="AT15" s="58" t="str">
        <f t="shared" si="23"/>
        <v>No</v>
      </c>
      <c r="AU15" s="61" t="str">
        <f t="shared" si="24"/>
        <v>No</v>
      </c>
      <c r="AV15" s="61" t="str">
        <f t="shared" si="25"/>
        <v>No</v>
      </c>
      <c r="AW15" s="61" t="str">
        <f t="shared" si="26"/>
        <v>No</v>
      </c>
      <c r="AX15" s="61" t="str">
        <f t="shared" si="27"/>
        <v>No</v>
      </c>
      <c r="AY15" s="61" t="str">
        <f t="shared" si="28"/>
        <v>No</v>
      </c>
      <c r="AZ15" s="61" t="str">
        <f t="shared" si="29"/>
        <v>No</v>
      </c>
      <c r="BA15" s="61" t="str">
        <f t="shared" si="30"/>
        <v>No</v>
      </c>
      <c r="BB15" s="61" t="str">
        <f t="shared" si="31"/>
        <v>No</v>
      </c>
      <c r="BC15" s="61" t="str">
        <f t="shared" si="32"/>
        <v>No</v>
      </c>
      <c r="BD15" s="61" t="str">
        <f t="shared" si="33"/>
        <v>No</v>
      </c>
      <c r="BE15" s="61" t="str">
        <f t="shared" si="34"/>
        <v>No</v>
      </c>
      <c r="BF15" s="61" t="str">
        <f t="shared" si="35"/>
        <v>No</v>
      </c>
      <c r="BG15" s="61" t="str">
        <f t="shared" si="36"/>
        <v>No</v>
      </c>
      <c r="BH15" s="61" t="str">
        <f t="shared" si="37"/>
        <v>No</v>
      </c>
      <c r="BI15" s="61" t="str">
        <f t="shared" si="38"/>
        <v>No</v>
      </c>
      <c r="BJ15" s="61" t="str">
        <f t="shared" si="39"/>
        <v>No</v>
      </c>
      <c r="BK15" s="61" t="str">
        <f t="shared" si="40"/>
        <v>No</v>
      </c>
      <c r="BL15" s="61" t="str">
        <f t="shared" si="41"/>
        <v>No</v>
      </c>
      <c r="BM15" s="61" t="str">
        <f t="shared" si="42"/>
        <v>No</v>
      </c>
      <c r="BN15" s="61" t="str">
        <f t="shared" si="43"/>
        <v>No</v>
      </c>
      <c r="BO15" s="61" t="str">
        <f t="shared" si="44"/>
        <v>No</v>
      </c>
      <c r="BP15" s="61" t="str">
        <f t="shared" si="45"/>
        <v>No</v>
      </c>
      <c r="BQ15" s="61" t="str">
        <f t="shared" si="46"/>
        <v>No</v>
      </c>
      <c r="BR15" s="61" t="str">
        <f t="shared" si="47"/>
        <v>No</v>
      </c>
      <c r="BS15" s="61" t="str">
        <f t="shared" si="48"/>
        <v>No</v>
      </c>
      <c r="BT15" s="61" t="str">
        <f t="shared" si="49"/>
        <v>No</v>
      </c>
      <c r="BU15" s="61" t="str">
        <f t="shared" si="50"/>
        <v>No</v>
      </c>
      <c r="BV15" s="61" t="str">
        <f t="shared" si="51"/>
        <v>No</v>
      </c>
      <c r="BW15" s="61" t="str">
        <f t="shared" si="52"/>
        <v>No</v>
      </c>
      <c r="BX15" s="61" t="str">
        <f t="shared" si="53"/>
        <v>No</v>
      </c>
      <c r="BY15" s="61" t="str">
        <f t="shared" si="54"/>
        <v>No</v>
      </c>
      <c r="BZ15" s="61" t="str">
        <f t="shared" si="55"/>
        <v>No</v>
      </c>
    </row>
    <row r="16" spans="1:78" x14ac:dyDescent="0.2">
      <c r="A16" s="68"/>
      <c r="B16" s="69"/>
      <c r="C16" s="69"/>
      <c r="D16" s="65"/>
      <c r="E16" s="65"/>
      <c r="F16" s="66"/>
      <c r="G16" s="67"/>
      <c r="H16" s="70"/>
      <c r="I16" s="70"/>
      <c r="J16" s="71"/>
      <c r="K16" s="70"/>
      <c r="L16" s="70"/>
      <c r="M16" s="70"/>
      <c r="N16" s="70"/>
      <c r="O16" s="70"/>
      <c r="P16" s="72"/>
      <c r="Q16" s="72"/>
      <c r="R16" s="72"/>
      <c r="S16" s="56" t="str">
        <f t="shared" si="0"/>
        <v>No</v>
      </c>
      <c r="T16" s="70"/>
      <c r="V16" s="32" t="s">
        <v>50</v>
      </c>
      <c r="W16" s="32"/>
      <c r="X16" s="58" t="str">
        <f t="shared" si="1"/>
        <v>No</v>
      </c>
      <c r="Y16" s="61" t="str">
        <f t="shared" si="2"/>
        <v>No</v>
      </c>
      <c r="Z16" s="61" t="str">
        <f t="shared" si="3"/>
        <v>No</v>
      </c>
      <c r="AA16" s="61" t="str">
        <f t="shared" si="4"/>
        <v>No</v>
      </c>
      <c r="AB16" s="61" t="str">
        <f t="shared" si="5"/>
        <v>No</v>
      </c>
      <c r="AC16" s="61" t="str">
        <f t="shared" si="6"/>
        <v>No</v>
      </c>
      <c r="AD16" s="61" t="str">
        <f t="shared" si="7"/>
        <v>No</v>
      </c>
      <c r="AE16" s="61" t="str">
        <f t="shared" si="8"/>
        <v>No</v>
      </c>
      <c r="AF16" s="61" t="str">
        <f t="shared" si="9"/>
        <v>No</v>
      </c>
      <c r="AG16" s="61" t="str">
        <f t="shared" si="10"/>
        <v>No</v>
      </c>
      <c r="AH16" s="61" t="str">
        <f t="shared" si="11"/>
        <v>No</v>
      </c>
      <c r="AI16" s="58" t="str">
        <f t="shared" si="12"/>
        <v>No</v>
      </c>
      <c r="AJ16" s="61" t="str">
        <f t="shared" si="13"/>
        <v>No</v>
      </c>
      <c r="AK16" s="61" t="str">
        <f t="shared" si="14"/>
        <v>No</v>
      </c>
      <c r="AL16" s="61" t="str">
        <f t="shared" si="15"/>
        <v>No</v>
      </c>
      <c r="AM16" s="61" t="str">
        <f t="shared" si="16"/>
        <v>No</v>
      </c>
      <c r="AN16" s="61" t="str">
        <f t="shared" si="17"/>
        <v>No</v>
      </c>
      <c r="AO16" s="61" t="str">
        <f t="shared" si="18"/>
        <v>No</v>
      </c>
      <c r="AP16" s="61" t="str">
        <f t="shared" si="19"/>
        <v>No</v>
      </c>
      <c r="AQ16" s="61" t="str">
        <f t="shared" si="20"/>
        <v>No</v>
      </c>
      <c r="AR16" s="61" t="str">
        <f t="shared" si="21"/>
        <v>No</v>
      </c>
      <c r="AS16" s="61" t="str">
        <f t="shared" si="22"/>
        <v>No</v>
      </c>
      <c r="AT16" s="58" t="str">
        <f t="shared" si="23"/>
        <v>No</v>
      </c>
      <c r="AU16" s="61" t="str">
        <f t="shared" si="24"/>
        <v>No</v>
      </c>
      <c r="AV16" s="61" t="str">
        <f t="shared" si="25"/>
        <v>No</v>
      </c>
      <c r="AW16" s="61" t="str">
        <f t="shared" si="26"/>
        <v>No</v>
      </c>
      <c r="AX16" s="61" t="str">
        <f t="shared" si="27"/>
        <v>No</v>
      </c>
      <c r="AY16" s="61" t="str">
        <f t="shared" si="28"/>
        <v>No</v>
      </c>
      <c r="AZ16" s="61" t="str">
        <f t="shared" si="29"/>
        <v>No</v>
      </c>
      <c r="BA16" s="61" t="str">
        <f t="shared" si="30"/>
        <v>No</v>
      </c>
      <c r="BB16" s="61" t="str">
        <f t="shared" si="31"/>
        <v>No</v>
      </c>
      <c r="BC16" s="61" t="str">
        <f t="shared" si="32"/>
        <v>No</v>
      </c>
      <c r="BD16" s="61" t="str">
        <f t="shared" si="33"/>
        <v>No</v>
      </c>
      <c r="BE16" s="61" t="str">
        <f t="shared" si="34"/>
        <v>No</v>
      </c>
      <c r="BF16" s="61" t="str">
        <f t="shared" si="35"/>
        <v>No</v>
      </c>
      <c r="BG16" s="61" t="str">
        <f t="shared" si="36"/>
        <v>No</v>
      </c>
      <c r="BH16" s="61" t="str">
        <f t="shared" si="37"/>
        <v>No</v>
      </c>
      <c r="BI16" s="61" t="str">
        <f t="shared" si="38"/>
        <v>No</v>
      </c>
      <c r="BJ16" s="61" t="str">
        <f t="shared" si="39"/>
        <v>No</v>
      </c>
      <c r="BK16" s="61" t="str">
        <f t="shared" si="40"/>
        <v>No</v>
      </c>
      <c r="BL16" s="61" t="str">
        <f t="shared" si="41"/>
        <v>No</v>
      </c>
      <c r="BM16" s="61" t="str">
        <f t="shared" si="42"/>
        <v>No</v>
      </c>
      <c r="BN16" s="61" t="str">
        <f t="shared" si="43"/>
        <v>No</v>
      </c>
      <c r="BO16" s="61" t="str">
        <f t="shared" si="44"/>
        <v>No</v>
      </c>
      <c r="BP16" s="61" t="str">
        <f t="shared" si="45"/>
        <v>No</v>
      </c>
      <c r="BQ16" s="61" t="str">
        <f t="shared" si="46"/>
        <v>No</v>
      </c>
      <c r="BR16" s="61" t="str">
        <f t="shared" si="47"/>
        <v>No</v>
      </c>
      <c r="BS16" s="61" t="str">
        <f t="shared" si="48"/>
        <v>No</v>
      </c>
      <c r="BT16" s="61" t="str">
        <f t="shared" si="49"/>
        <v>No</v>
      </c>
      <c r="BU16" s="61" t="str">
        <f t="shared" si="50"/>
        <v>No</v>
      </c>
      <c r="BV16" s="61" t="str">
        <f t="shared" si="51"/>
        <v>No</v>
      </c>
      <c r="BW16" s="61" t="str">
        <f t="shared" si="52"/>
        <v>No</v>
      </c>
      <c r="BX16" s="61" t="str">
        <f t="shared" si="53"/>
        <v>No</v>
      </c>
      <c r="BY16" s="61" t="str">
        <f t="shared" si="54"/>
        <v>No</v>
      </c>
      <c r="BZ16" s="61" t="str">
        <f t="shared" si="55"/>
        <v>No</v>
      </c>
    </row>
    <row r="17" spans="1:78" x14ac:dyDescent="0.2">
      <c r="A17" s="68"/>
      <c r="B17" s="69"/>
      <c r="C17" s="69"/>
      <c r="D17" s="65"/>
      <c r="E17" s="65"/>
      <c r="F17" s="66"/>
      <c r="G17" s="67"/>
      <c r="H17" s="70"/>
      <c r="I17" s="70"/>
      <c r="J17" s="71"/>
      <c r="K17" s="70"/>
      <c r="L17" s="70"/>
      <c r="M17" s="70"/>
      <c r="N17" s="70"/>
      <c r="O17" s="70"/>
      <c r="P17" s="72"/>
      <c r="Q17" s="72"/>
      <c r="R17" s="72"/>
      <c r="S17" s="56" t="str">
        <f t="shared" si="0"/>
        <v>No</v>
      </c>
      <c r="T17" s="70"/>
      <c r="V17" s="32" t="s">
        <v>54</v>
      </c>
      <c r="W17" s="32"/>
      <c r="X17" s="58" t="str">
        <f t="shared" si="1"/>
        <v>No</v>
      </c>
      <c r="Y17" s="61" t="str">
        <f t="shared" si="2"/>
        <v>No</v>
      </c>
      <c r="Z17" s="61" t="str">
        <f t="shared" si="3"/>
        <v>No</v>
      </c>
      <c r="AA17" s="61" t="str">
        <f t="shared" si="4"/>
        <v>No</v>
      </c>
      <c r="AB17" s="61" t="str">
        <f t="shared" si="5"/>
        <v>No</v>
      </c>
      <c r="AC17" s="61" t="str">
        <f t="shared" si="6"/>
        <v>No</v>
      </c>
      <c r="AD17" s="61" t="str">
        <f t="shared" si="7"/>
        <v>No</v>
      </c>
      <c r="AE17" s="61" t="str">
        <f t="shared" si="8"/>
        <v>No</v>
      </c>
      <c r="AF17" s="61" t="str">
        <f t="shared" si="9"/>
        <v>No</v>
      </c>
      <c r="AG17" s="61" t="str">
        <f t="shared" si="10"/>
        <v>No</v>
      </c>
      <c r="AH17" s="61" t="str">
        <f t="shared" si="11"/>
        <v>No</v>
      </c>
      <c r="AI17" s="58" t="str">
        <f t="shared" si="12"/>
        <v>No</v>
      </c>
      <c r="AJ17" s="61" t="str">
        <f t="shared" si="13"/>
        <v>No</v>
      </c>
      <c r="AK17" s="61" t="str">
        <f t="shared" si="14"/>
        <v>No</v>
      </c>
      <c r="AL17" s="61" t="str">
        <f t="shared" si="15"/>
        <v>No</v>
      </c>
      <c r="AM17" s="61" t="str">
        <f t="shared" si="16"/>
        <v>No</v>
      </c>
      <c r="AN17" s="61" t="str">
        <f t="shared" si="17"/>
        <v>No</v>
      </c>
      <c r="AO17" s="61" t="str">
        <f t="shared" si="18"/>
        <v>No</v>
      </c>
      <c r="AP17" s="61" t="str">
        <f t="shared" si="19"/>
        <v>No</v>
      </c>
      <c r="AQ17" s="61" t="str">
        <f t="shared" si="20"/>
        <v>No</v>
      </c>
      <c r="AR17" s="61" t="str">
        <f t="shared" si="21"/>
        <v>No</v>
      </c>
      <c r="AS17" s="61" t="str">
        <f t="shared" si="22"/>
        <v>No</v>
      </c>
      <c r="AT17" s="58" t="str">
        <f t="shared" si="23"/>
        <v>No</v>
      </c>
      <c r="AU17" s="61" t="str">
        <f t="shared" si="24"/>
        <v>No</v>
      </c>
      <c r="AV17" s="61" t="str">
        <f t="shared" si="25"/>
        <v>No</v>
      </c>
      <c r="AW17" s="61" t="str">
        <f t="shared" si="26"/>
        <v>No</v>
      </c>
      <c r="AX17" s="61" t="str">
        <f t="shared" si="27"/>
        <v>No</v>
      </c>
      <c r="AY17" s="61" t="str">
        <f t="shared" si="28"/>
        <v>No</v>
      </c>
      <c r="AZ17" s="61" t="str">
        <f t="shared" si="29"/>
        <v>No</v>
      </c>
      <c r="BA17" s="61" t="str">
        <f t="shared" si="30"/>
        <v>No</v>
      </c>
      <c r="BB17" s="61" t="str">
        <f t="shared" si="31"/>
        <v>No</v>
      </c>
      <c r="BC17" s="61" t="str">
        <f t="shared" si="32"/>
        <v>No</v>
      </c>
      <c r="BD17" s="61" t="str">
        <f t="shared" si="33"/>
        <v>No</v>
      </c>
      <c r="BE17" s="61" t="str">
        <f t="shared" si="34"/>
        <v>No</v>
      </c>
      <c r="BF17" s="61" t="str">
        <f t="shared" si="35"/>
        <v>No</v>
      </c>
      <c r="BG17" s="61" t="str">
        <f t="shared" si="36"/>
        <v>No</v>
      </c>
      <c r="BH17" s="61" t="str">
        <f t="shared" si="37"/>
        <v>No</v>
      </c>
      <c r="BI17" s="61" t="str">
        <f t="shared" si="38"/>
        <v>No</v>
      </c>
      <c r="BJ17" s="61" t="str">
        <f t="shared" si="39"/>
        <v>No</v>
      </c>
      <c r="BK17" s="61" t="str">
        <f t="shared" si="40"/>
        <v>No</v>
      </c>
      <c r="BL17" s="61" t="str">
        <f t="shared" si="41"/>
        <v>No</v>
      </c>
      <c r="BM17" s="61" t="str">
        <f t="shared" si="42"/>
        <v>No</v>
      </c>
      <c r="BN17" s="61" t="str">
        <f t="shared" si="43"/>
        <v>No</v>
      </c>
      <c r="BO17" s="61" t="str">
        <f t="shared" si="44"/>
        <v>No</v>
      </c>
      <c r="BP17" s="61" t="str">
        <f t="shared" si="45"/>
        <v>No</v>
      </c>
      <c r="BQ17" s="61" t="str">
        <f t="shared" si="46"/>
        <v>No</v>
      </c>
      <c r="BR17" s="61" t="str">
        <f t="shared" si="47"/>
        <v>No</v>
      </c>
      <c r="BS17" s="61" t="str">
        <f t="shared" si="48"/>
        <v>No</v>
      </c>
      <c r="BT17" s="61" t="str">
        <f t="shared" si="49"/>
        <v>No</v>
      </c>
      <c r="BU17" s="61" t="str">
        <f t="shared" si="50"/>
        <v>No</v>
      </c>
      <c r="BV17" s="61" t="str">
        <f t="shared" si="51"/>
        <v>No</v>
      </c>
      <c r="BW17" s="61" t="str">
        <f t="shared" si="52"/>
        <v>No</v>
      </c>
      <c r="BX17" s="61" t="str">
        <f t="shared" si="53"/>
        <v>No</v>
      </c>
      <c r="BY17" s="61" t="str">
        <f t="shared" si="54"/>
        <v>No</v>
      </c>
      <c r="BZ17" s="61" t="str">
        <f t="shared" si="55"/>
        <v>No</v>
      </c>
    </row>
    <row r="18" spans="1:78" x14ac:dyDescent="0.2">
      <c r="A18" s="68"/>
      <c r="B18" s="69"/>
      <c r="C18" s="69"/>
      <c r="D18" s="65"/>
      <c r="E18" s="65"/>
      <c r="F18" s="66"/>
      <c r="G18" s="67"/>
      <c r="H18" s="70"/>
      <c r="I18" s="70"/>
      <c r="J18" s="71"/>
      <c r="K18" s="70"/>
      <c r="L18" s="70"/>
      <c r="M18" s="70"/>
      <c r="N18" s="70"/>
      <c r="O18" s="70"/>
      <c r="P18" s="72"/>
      <c r="Q18" s="72"/>
      <c r="R18" s="72"/>
      <c r="S18" s="56" t="str">
        <f t="shared" si="0"/>
        <v>No</v>
      </c>
      <c r="T18" s="70"/>
      <c r="W18" s="32"/>
      <c r="X18" s="58" t="str">
        <f t="shared" si="1"/>
        <v>No</v>
      </c>
      <c r="Y18" s="61" t="str">
        <f t="shared" si="2"/>
        <v>No</v>
      </c>
      <c r="Z18" s="61" t="str">
        <f t="shared" si="3"/>
        <v>No</v>
      </c>
      <c r="AA18" s="61" t="str">
        <f t="shared" si="4"/>
        <v>No</v>
      </c>
      <c r="AB18" s="61" t="str">
        <f t="shared" si="5"/>
        <v>No</v>
      </c>
      <c r="AC18" s="61" t="str">
        <f t="shared" si="6"/>
        <v>No</v>
      </c>
      <c r="AD18" s="61" t="str">
        <f t="shared" si="7"/>
        <v>No</v>
      </c>
      <c r="AE18" s="61" t="str">
        <f t="shared" si="8"/>
        <v>No</v>
      </c>
      <c r="AF18" s="61" t="str">
        <f t="shared" si="9"/>
        <v>No</v>
      </c>
      <c r="AG18" s="61" t="str">
        <f t="shared" si="10"/>
        <v>No</v>
      </c>
      <c r="AH18" s="61" t="str">
        <f t="shared" si="11"/>
        <v>No</v>
      </c>
      <c r="AI18" s="58" t="str">
        <f t="shared" si="12"/>
        <v>No</v>
      </c>
      <c r="AJ18" s="61" t="str">
        <f t="shared" si="13"/>
        <v>No</v>
      </c>
      <c r="AK18" s="61" t="str">
        <f t="shared" si="14"/>
        <v>No</v>
      </c>
      <c r="AL18" s="61" t="str">
        <f t="shared" si="15"/>
        <v>No</v>
      </c>
      <c r="AM18" s="61" t="str">
        <f t="shared" si="16"/>
        <v>No</v>
      </c>
      <c r="AN18" s="61" t="str">
        <f t="shared" si="17"/>
        <v>No</v>
      </c>
      <c r="AO18" s="61" t="str">
        <f t="shared" si="18"/>
        <v>No</v>
      </c>
      <c r="AP18" s="61" t="str">
        <f t="shared" si="19"/>
        <v>No</v>
      </c>
      <c r="AQ18" s="61" t="str">
        <f t="shared" si="20"/>
        <v>No</v>
      </c>
      <c r="AR18" s="61" t="str">
        <f t="shared" si="21"/>
        <v>No</v>
      </c>
      <c r="AS18" s="61" t="str">
        <f t="shared" si="22"/>
        <v>No</v>
      </c>
      <c r="AT18" s="58" t="str">
        <f t="shared" si="23"/>
        <v>No</v>
      </c>
      <c r="AU18" s="61" t="str">
        <f t="shared" si="24"/>
        <v>No</v>
      </c>
      <c r="AV18" s="61" t="str">
        <f t="shared" si="25"/>
        <v>No</v>
      </c>
      <c r="AW18" s="61" t="str">
        <f t="shared" si="26"/>
        <v>No</v>
      </c>
      <c r="AX18" s="61" t="str">
        <f t="shared" si="27"/>
        <v>No</v>
      </c>
      <c r="AY18" s="61" t="str">
        <f t="shared" si="28"/>
        <v>No</v>
      </c>
      <c r="AZ18" s="61" t="str">
        <f t="shared" si="29"/>
        <v>No</v>
      </c>
      <c r="BA18" s="61" t="str">
        <f t="shared" si="30"/>
        <v>No</v>
      </c>
      <c r="BB18" s="61" t="str">
        <f t="shared" si="31"/>
        <v>No</v>
      </c>
      <c r="BC18" s="61" t="str">
        <f t="shared" si="32"/>
        <v>No</v>
      </c>
      <c r="BD18" s="61" t="str">
        <f t="shared" si="33"/>
        <v>No</v>
      </c>
      <c r="BE18" s="61" t="str">
        <f t="shared" si="34"/>
        <v>No</v>
      </c>
      <c r="BF18" s="61" t="str">
        <f t="shared" si="35"/>
        <v>No</v>
      </c>
      <c r="BG18" s="61" t="str">
        <f t="shared" si="36"/>
        <v>No</v>
      </c>
      <c r="BH18" s="61" t="str">
        <f t="shared" si="37"/>
        <v>No</v>
      </c>
      <c r="BI18" s="61" t="str">
        <f t="shared" si="38"/>
        <v>No</v>
      </c>
      <c r="BJ18" s="61" t="str">
        <f t="shared" si="39"/>
        <v>No</v>
      </c>
      <c r="BK18" s="61" t="str">
        <f t="shared" si="40"/>
        <v>No</v>
      </c>
      <c r="BL18" s="61" t="str">
        <f t="shared" si="41"/>
        <v>No</v>
      </c>
      <c r="BM18" s="61" t="str">
        <f t="shared" si="42"/>
        <v>No</v>
      </c>
      <c r="BN18" s="61" t="str">
        <f t="shared" si="43"/>
        <v>No</v>
      </c>
      <c r="BO18" s="61" t="str">
        <f t="shared" si="44"/>
        <v>No</v>
      </c>
      <c r="BP18" s="61" t="str">
        <f t="shared" si="45"/>
        <v>No</v>
      </c>
      <c r="BQ18" s="61" t="str">
        <f t="shared" si="46"/>
        <v>No</v>
      </c>
      <c r="BR18" s="61" t="str">
        <f t="shared" si="47"/>
        <v>No</v>
      </c>
      <c r="BS18" s="61" t="str">
        <f t="shared" si="48"/>
        <v>No</v>
      </c>
      <c r="BT18" s="61" t="str">
        <f t="shared" si="49"/>
        <v>No</v>
      </c>
      <c r="BU18" s="61" t="str">
        <f t="shared" si="50"/>
        <v>No</v>
      </c>
      <c r="BV18" s="61" t="str">
        <f t="shared" si="51"/>
        <v>No</v>
      </c>
      <c r="BW18" s="61" t="str">
        <f t="shared" si="52"/>
        <v>No</v>
      </c>
      <c r="BX18" s="61" t="str">
        <f t="shared" si="53"/>
        <v>No</v>
      </c>
      <c r="BY18" s="61" t="str">
        <f t="shared" si="54"/>
        <v>No</v>
      </c>
      <c r="BZ18" s="61" t="str">
        <f t="shared" si="55"/>
        <v>No</v>
      </c>
    </row>
    <row r="19" spans="1:78" x14ac:dyDescent="0.2">
      <c r="A19" s="68"/>
      <c r="B19" s="69"/>
      <c r="C19" s="69"/>
      <c r="D19" s="65"/>
      <c r="E19" s="65"/>
      <c r="F19" s="66"/>
      <c r="G19" s="67"/>
      <c r="H19" s="70"/>
      <c r="I19" s="70"/>
      <c r="J19" s="71"/>
      <c r="K19" s="70"/>
      <c r="L19" s="70"/>
      <c r="M19" s="70"/>
      <c r="N19" s="70"/>
      <c r="O19" s="70"/>
      <c r="P19" s="72"/>
      <c r="Q19" s="72"/>
      <c r="R19" s="72"/>
      <c r="S19" s="56" t="str">
        <f t="shared" si="0"/>
        <v>No</v>
      </c>
      <c r="T19" s="70"/>
      <c r="W19" s="32"/>
      <c r="X19" s="58" t="str">
        <f t="shared" si="1"/>
        <v>No</v>
      </c>
      <c r="Y19" s="61" t="str">
        <f t="shared" si="2"/>
        <v>No</v>
      </c>
      <c r="Z19" s="61" t="str">
        <f t="shared" si="3"/>
        <v>No</v>
      </c>
      <c r="AA19" s="61" t="str">
        <f t="shared" si="4"/>
        <v>No</v>
      </c>
      <c r="AB19" s="61" t="str">
        <f t="shared" si="5"/>
        <v>No</v>
      </c>
      <c r="AC19" s="61" t="str">
        <f t="shared" si="6"/>
        <v>No</v>
      </c>
      <c r="AD19" s="61" t="str">
        <f t="shared" si="7"/>
        <v>No</v>
      </c>
      <c r="AE19" s="61" t="str">
        <f t="shared" si="8"/>
        <v>No</v>
      </c>
      <c r="AF19" s="61" t="str">
        <f t="shared" si="9"/>
        <v>No</v>
      </c>
      <c r="AG19" s="61" t="str">
        <f t="shared" si="10"/>
        <v>No</v>
      </c>
      <c r="AH19" s="61" t="str">
        <f t="shared" si="11"/>
        <v>No</v>
      </c>
      <c r="AI19" s="58" t="str">
        <f t="shared" si="12"/>
        <v>No</v>
      </c>
      <c r="AJ19" s="61" t="str">
        <f t="shared" si="13"/>
        <v>No</v>
      </c>
      <c r="AK19" s="61" t="str">
        <f t="shared" si="14"/>
        <v>No</v>
      </c>
      <c r="AL19" s="61" t="str">
        <f t="shared" si="15"/>
        <v>No</v>
      </c>
      <c r="AM19" s="61" t="str">
        <f t="shared" si="16"/>
        <v>No</v>
      </c>
      <c r="AN19" s="61" t="str">
        <f t="shared" si="17"/>
        <v>No</v>
      </c>
      <c r="AO19" s="61" t="str">
        <f t="shared" si="18"/>
        <v>No</v>
      </c>
      <c r="AP19" s="61" t="str">
        <f t="shared" si="19"/>
        <v>No</v>
      </c>
      <c r="AQ19" s="61" t="str">
        <f t="shared" si="20"/>
        <v>No</v>
      </c>
      <c r="AR19" s="61" t="str">
        <f t="shared" si="21"/>
        <v>No</v>
      </c>
      <c r="AS19" s="61" t="str">
        <f t="shared" si="22"/>
        <v>No</v>
      </c>
      <c r="AT19" s="58" t="str">
        <f t="shared" si="23"/>
        <v>No</v>
      </c>
      <c r="AU19" s="61" t="str">
        <f t="shared" si="24"/>
        <v>No</v>
      </c>
      <c r="AV19" s="61" t="str">
        <f t="shared" si="25"/>
        <v>No</v>
      </c>
      <c r="AW19" s="61" t="str">
        <f t="shared" si="26"/>
        <v>No</v>
      </c>
      <c r="AX19" s="61" t="str">
        <f t="shared" si="27"/>
        <v>No</v>
      </c>
      <c r="AY19" s="61" t="str">
        <f t="shared" si="28"/>
        <v>No</v>
      </c>
      <c r="AZ19" s="61" t="str">
        <f t="shared" si="29"/>
        <v>No</v>
      </c>
      <c r="BA19" s="61" t="str">
        <f t="shared" si="30"/>
        <v>No</v>
      </c>
      <c r="BB19" s="61" t="str">
        <f t="shared" si="31"/>
        <v>No</v>
      </c>
      <c r="BC19" s="61" t="str">
        <f t="shared" si="32"/>
        <v>No</v>
      </c>
      <c r="BD19" s="61" t="str">
        <f t="shared" si="33"/>
        <v>No</v>
      </c>
      <c r="BE19" s="61" t="str">
        <f t="shared" si="34"/>
        <v>No</v>
      </c>
      <c r="BF19" s="61" t="str">
        <f t="shared" si="35"/>
        <v>No</v>
      </c>
      <c r="BG19" s="61" t="str">
        <f t="shared" si="36"/>
        <v>No</v>
      </c>
      <c r="BH19" s="61" t="str">
        <f t="shared" si="37"/>
        <v>No</v>
      </c>
      <c r="BI19" s="61" t="str">
        <f t="shared" si="38"/>
        <v>No</v>
      </c>
      <c r="BJ19" s="61" t="str">
        <f t="shared" si="39"/>
        <v>No</v>
      </c>
      <c r="BK19" s="61" t="str">
        <f t="shared" si="40"/>
        <v>No</v>
      </c>
      <c r="BL19" s="61" t="str">
        <f t="shared" si="41"/>
        <v>No</v>
      </c>
      <c r="BM19" s="61" t="str">
        <f t="shared" si="42"/>
        <v>No</v>
      </c>
      <c r="BN19" s="61" t="str">
        <f t="shared" si="43"/>
        <v>No</v>
      </c>
      <c r="BO19" s="61" t="str">
        <f t="shared" si="44"/>
        <v>No</v>
      </c>
      <c r="BP19" s="61" t="str">
        <f t="shared" si="45"/>
        <v>No</v>
      </c>
      <c r="BQ19" s="61" t="str">
        <f t="shared" si="46"/>
        <v>No</v>
      </c>
      <c r="BR19" s="61" t="str">
        <f t="shared" si="47"/>
        <v>No</v>
      </c>
      <c r="BS19" s="61" t="str">
        <f t="shared" si="48"/>
        <v>No</v>
      </c>
      <c r="BT19" s="61" t="str">
        <f t="shared" si="49"/>
        <v>No</v>
      </c>
      <c r="BU19" s="61" t="str">
        <f t="shared" si="50"/>
        <v>No</v>
      </c>
      <c r="BV19" s="61" t="str">
        <f t="shared" si="51"/>
        <v>No</v>
      </c>
      <c r="BW19" s="61" t="str">
        <f t="shared" si="52"/>
        <v>No</v>
      </c>
      <c r="BX19" s="61" t="str">
        <f t="shared" si="53"/>
        <v>No</v>
      </c>
      <c r="BY19" s="61" t="str">
        <f t="shared" si="54"/>
        <v>No</v>
      </c>
      <c r="BZ19" s="61" t="str">
        <f t="shared" si="55"/>
        <v>No</v>
      </c>
    </row>
    <row r="20" spans="1:78" x14ac:dyDescent="0.2">
      <c r="A20" s="68"/>
      <c r="B20" s="69"/>
      <c r="C20" s="69"/>
      <c r="D20" s="65"/>
      <c r="E20" s="65"/>
      <c r="F20" s="66"/>
      <c r="G20" s="67"/>
      <c r="H20" s="70"/>
      <c r="I20" s="70"/>
      <c r="J20" s="71"/>
      <c r="K20" s="70"/>
      <c r="L20" s="70"/>
      <c r="M20" s="70"/>
      <c r="N20" s="70"/>
      <c r="O20" s="70"/>
      <c r="P20" s="72"/>
      <c r="Q20" s="72"/>
      <c r="R20" s="72"/>
      <c r="S20" s="56" t="str">
        <f t="shared" si="0"/>
        <v>No</v>
      </c>
      <c r="T20" s="70"/>
      <c r="W20" s="59"/>
      <c r="X20" s="58" t="str">
        <f t="shared" si="1"/>
        <v>No</v>
      </c>
      <c r="Y20" s="61" t="str">
        <f t="shared" si="2"/>
        <v>No</v>
      </c>
      <c r="Z20" s="61" t="str">
        <f t="shared" si="3"/>
        <v>No</v>
      </c>
      <c r="AA20" s="61" t="str">
        <f t="shared" si="4"/>
        <v>No</v>
      </c>
      <c r="AB20" s="61" t="str">
        <f t="shared" si="5"/>
        <v>No</v>
      </c>
      <c r="AC20" s="61" t="str">
        <f t="shared" si="6"/>
        <v>No</v>
      </c>
      <c r="AD20" s="61" t="str">
        <f t="shared" si="7"/>
        <v>No</v>
      </c>
      <c r="AE20" s="61" t="str">
        <f t="shared" si="8"/>
        <v>No</v>
      </c>
      <c r="AF20" s="61" t="str">
        <f t="shared" si="9"/>
        <v>No</v>
      </c>
      <c r="AG20" s="61" t="str">
        <f t="shared" si="10"/>
        <v>No</v>
      </c>
      <c r="AH20" s="61" t="str">
        <f t="shared" si="11"/>
        <v>No</v>
      </c>
      <c r="AI20" s="58" t="str">
        <f t="shared" si="12"/>
        <v>No</v>
      </c>
      <c r="AJ20" s="61" t="str">
        <f t="shared" si="13"/>
        <v>No</v>
      </c>
      <c r="AK20" s="61" t="str">
        <f t="shared" si="14"/>
        <v>No</v>
      </c>
      <c r="AL20" s="61" t="str">
        <f t="shared" si="15"/>
        <v>No</v>
      </c>
      <c r="AM20" s="61" t="str">
        <f t="shared" si="16"/>
        <v>No</v>
      </c>
      <c r="AN20" s="61" t="str">
        <f t="shared" si="17"/>
        <v>No</v>
      </c>
      <c r="AO20" s="61" t="str">
        <f t="shared" si="18"/>
        <v>No</v>
      </c>
      <c r="AP20" s="61" t="str">
        <f t="shared" si="19"/>
        <v>No</v>
      </c>
      <c r="AQ20" s="61" t="str">
        <f t="shared" si="20"/>
        <v>No</v>
      </c>
      <c r="AR20" s="61" t="str">
        <f t="shared" si="21"/>
        <v>No</v>
      </c>
      <c r="AS20" s="61" t="str">
        <f t="shared" si="22"/>
        <v>No</v>
      </c>
      <c r="AT20" s="58" t="str">
        <f t="shared" si="23"/>
        <v>No</v>
      </c>
      <c r="AU20" s="61" t="str">
        <f t="shared" si="24"/>
        <v>No</v>
      </c>
      <c r="AV20" s="61" t="str">
        <f t="shared" si="25"/>
        <v>No</v>
      </c>
      <c r="AW20" s="61" t="str">
        <f t="shared" si="26"/>
        <v>No</v>
      </c>
      <c r="AX20" s="61" t="str">
        <f t="shared" si="27"/>
        <v>No</v>
      </c>
      <c r="AY20" s="61" t="str">
        <f t="shared" si="28"/>
        <v>No</v>
      </c>
      <c r="AZ20" s="61" t="str">
        <f t="shared" si="29"/>
        <v>No</v>
      </c>
      <c r="BA20" s="61" t="str">
        <f t="shared" si="30"/>
        <v>No</v>
      </c>
      <c r="BB20" s="61" t="str">
        <f t="shared" si="31"/>
        <v>No</v>
      </c>
      <c r="BC20" s="61" t="str">
        <f t="shared" si="32"/>
        <v>No</v>
      </c>
      <c r="BD20" s="61" t="str">
        <f t="shared" si="33"/>
        <v>No</v>
      </c>
      <c r="BE20" s="61" t="str">
        <f t="shared" si="34"/>
        <v>No</v>
      </c>
      <c r="BF20" s="61" t="str">
        <f t="shared" si="35"/>
        <v>No</v>
      </c>
      <c r="BG20" s="61" t="str">
        <f t="shared" si="36"/>
        <v>No</v>
      </c>
      <c r="BH20" s="61" t="str">
        <f t="shared" si="37"/>
        <v>No</v>
      </c>
      <c r="BI20" s="61" t="str">
        <f t="shared" si="38"/>
        <v>No</v>
      </c>
      <c r="BJ20" s="61" t="str">
        <f t="shared" si="39"/>
        <v>No</v>
      </c>
      <c r="BK20" s="61" t="str">
        <f t="shared" si="40"/>
        <v>No</v>
      </c>
      <c r="BL20" s="61" t="str">
        <f t="shared" si="41"/>
        <v>No</v>
      </c>
      <c r="BM20" s="61" t="str">
        <f t="shared" si="42"/>
        <v>No</v>
      </c>
      <c r="BN20" s="61" t="str">
        <f t="shared" si="43"/>
        <v>No</v>
      </c>
      <c r="BO20" s="61" t="str">
        <f t="shared" si="44"/>
        <v>No</v>
      </c>
      <c r="BP20" s="61" t="str">
        <f t="shared" si="45"/>
        <v>No</v>
      </c>
      <c r="BQ20" s="61" t="str">
        <f t="shared" si="46"/>
        <v>No</v>
      </c>
      <c r="BR20" s="61" t="str">
        <f t="shared" si="47"/>
        <v>No</v>
      </c>
      <c r="BS20" s="61" t="str">
        <f t="shared" si="48"/>
        <v>No</v>
      </c>
      <c r="BT20" s="61" t="str">
        <f t="shared" si="49"/>
        <v>No</v>
      </c>
      <c r="BU20" s="61" t="str">
        <f t="shared" si="50"/>
        <v>No</v>
      </c>
      <c r="BV20" s="61" t="str">
        <f t="shared" si="51"/>
        <v>No</v>
      </c>
      <c r="BW20" s="61" t="str">
        <f t="shared" si="52"/>
        <v>No</v>
      </c>
      <c r="BX20" s="61" t="str">
        <f t="shared" si="53"/>
        <v>No</v>
      </c>
      <c r="BY20" s="61" t="str">
        <f t="shared" si="54"/>
        <v>No</v>
      </c>
      <c r="BZ20" s="61" t="str">
        <f t="shared" si="55"/>
        <v>No</v>
      </c>
    </row>
    <row r="21" spans="1:78" x14ac:dyDescent="0.2">
      <c r="A21" s="68"/>
      <c r="B21" s="69"/>
      <c r="C21" s="69"/>
      <c r="D21" s="65"/>
      <c r="E21" s="65"/>
      <c r="F21" s="66"/>
      <c r="G21" s="67"/>
      <c r="H21" s="70"/>
      <c r="I21" s="70"/>
      <c r="J21" s="71"/>
      <c r="K21" s="70"/>
      <c r="L21" s="70"/>
      <c r="M21" s="70"/>
      <c r="N21" s="70"/>
      <c r="O21" s="70"/>
      <c r="P21" s="72"/>
      <c r="Q21" s="72"/>
      <c r="R21" s="72"/>
      <c r="S21" s="56" t="str">
        <f t="shared" si="0"/>
        <v>No</v>
      </c>
      <c r="T21" s="70"/>
      <c r="V21" s="32" t="s">
        <v>45</v>
      </c>
      <c r="W21" s="32" t="s">
        <v>44</v>
      </c>
      <c r="X21" s="58" t="str">
        <f t="shared" si="1"/>
        <v>No</v>
      </c>
      <c r="Y21" s="61" t="str">
        <f t="shared" si="2"/>
        <v>No</v>
      </c>
      <c r="Z21" s="61" t="str">
        <f t="shared" si="3"/>
        <v>No</v>
      </c>
      <c r="AA21" s="61" t="str">
        <f t="shared" si="4"/>
        <v>No</v>
      </c>
      <c r="AB21" s="61" t="str">
        <f t="shared" si="5"/>
        <v>No</v>
      </c>
      <c r="AC21" s="61" t="str">
        <f t="shared" si="6"/>
        <v>No</v>
      </c>
      <c r="AD21" s="61" t="str">
        <f t="shared" si="7"/>
        <v>No</v>
      </c>
      <c r="AE21" s="61" t="str">
        <f t="shared" si="8"/>
        <v>No</v>
      </c>
      <c r="AF21" s="61" t="str">
        <f t="shared" si="9"/>
        <v>No</v>
      </c>
      <c r="AG21" s="61" t="str">
        <f t="shared" si="10"/>
        <v>No</v>
      </c>
      <c r="AH21" s="61" t="str">
        <f t="shared" si="11"/>
        <v>No</v>
      </c>
      <c r="AI21" s="58" t="str">
        <f t="shared" si="12"/>
        <v>No</v>
      </c>
      <c r="AJ21" s="61" t="str">
        <f t="shared" si="13"/>
        <v>No</v>
      </c>
      <c r="AK21" s="61" t="str">
        <f t="shared" si="14"/>
        <v>No</v>
      </c>
      <c r="AL21" s="61" t="str">
        <f t="shared" si="15"/>
        <v>No</v>
      </c>
      <c r="AM21" s="61" t="str">
        <f t="shared" si="16"/>
        <v>No</v>
      </c>
      <c r="AN21" s="61" t="str">
        <f t="shared" si="17"/>
        <v>No</v>
      </c>
      <c r="AO21" s="61" t="str">
        <f t="shared" si="18"/>
        <v>No</v>
      </c>
      <c r="AP21" s="61" t="str">
        <f t="shared" si="19"/>
        <v>No</v>
      </c>
      <c r="AQ21" s="61" t="str">
        <f t="shared" si="20"/>
        <v>No</v>
      </c>
      <c r="AR21" s="61" t="str">
        <f t="shared" si="21"/>
        <v>No</v>
      </c>
      <c r="AS21" s="61" t="str">
        <f t="shared" si="22"/>
        <v>No</v>
      </c>
      <c r="AT21" s="58" t="str">
        <f t="shared" si="23"/>
        <v>No</v>
      </c>
      <c r="AU21" s="61" t="str">
        <f t="shared" si="24"/>
        <v>No</v>
      </c>
      <c r="AV21" s="61" t="str">
        <f t="shared" si="25"/>
        <v>No</v>
      </c>
      <c r="AW21" s="61" t="str">
        <f t="shared" si="26"/>
        <v>No</v>
      </c>
      <c r="AX21" s="61" t="str">
        <f t="shared" si="27"/>
        <v>No</v>
      </c>
      <c r="AY21" s="61" t="str">
        <f t="shared" si="28"/>
        <v>No</v>
      </c>
      <c r="AZ21" s="61" t="str">
        <f t="shared" si="29"/>
        <v>No</v>
      </c>
      <c r="BA21" s="61" t="str">
        <f t="shared" si="30"/>
        <v>No</v>
      </c>
      <c r="BB21" s="61" t="str">
        <f t="shared" si="31"/>
        <v>No</v>
      </c>
      <c r="BC21" s="61" t="str">
        <f t="shared" si="32"/>
        <v>No</v>
      </c>
      <c r="BD21" s="61" t="str">
        <f t="shared" si="33"/>
        <v>No</v>
      </c>
      <c r="BE21" s="61" t="str">
        <f t="shared" si="34"/>
        <v>No</v>
      </c>
      <c r="BF21" s="61" t="str">
        <f t="shared" si="35"/>
        <v>No</v>
      </c>
      <c r="BG21" s="61" t="str">
        <f t="shared" si="36"/>
        <v>No</v>
      </c>
      <c r="BH21" s="61" t="str">
        <f t="shared" si="37"/>
        <v>No</v>
      </c>
      <c r="BI21" s="61" t="str">
        <f t="shared" si="38"/>
        <v>No</v>
      </c>
      <c r="BJ21" s="61" t="str">
        <f t="shared" si="39"/>
        <v>No</v>
      </c>
      <c r="BK21" s="61" t="str">
        <f t="shared" si="40"/>
        <v>No</v>
      </c>
      <c r="BL21" s="61" t="str">
        <f t="shared" si="41"/>
        <v>No</v>
      </c>
      <c r="BM21" s="61" t="str">
        <f t="shared" si="42"/>
        <v>No</v>
      </c>
      <c r="BN21" s="61" t="str">
        <f t="shared" si="43"/>
        <v>No</v>
      </c>
      <c r="BO21" s="61" t="str">
        <f t="shared" si="44"/>
        <v>No</v>
      </c>
      <c r="BP21" s="61" t="str">
        <f t="shared" si="45"/>
        <v>No</v>
      </c>
      <c r="BQ21" s="61" t="str">
        <f t="shared" si="46"/>
        <v>No</v>
      </c>
      <c r="BR21" s="61" t="str">
        <f t="shared" si="47"/>
        <v>No</v>
      </c>
      <c r="BS21" s="61" t="str">
        <f t="shared" si="48"/>
        <v>No</v>
      </c>
      <c r="BT21" s="61" t="str">
        <f t="shared" si="49"/>
        <v>No</v>
      </c>
      <c r="BU21" s="61" t="str">
        <f t="shared" si="50"/>
        <v>No</v>
      </c>
      <c r="BV21" s="61" t="str">
        <f t="shared" si="51"/>
        <v>No</v>
      </c>
      <c r="BW21" s="61" t="str">
        <f t="shared" si="52"/>
        <v>No</v>
      </c>
      <c r="BX21" s="61" t="str">
        <f t="shared" si="53"/>
        <v>No</v>
      </c>
      <c r="BY21" s="61" t="str">
        <f t="shared" si="54"/>
        <v>No</v>
      </c>
      <c r="BZ21" s="61" t="str">
        <f t="shared" si="55"/>
        <v>No</v>
      </c>
    </row>
    <row r="22" spans="1:78" x14ac:dyDescent="0.2">
      <c r="A22" s="64"/>
      <c r="B22" s="69"/>
      <c r="C22" s="69"/>
      <c r="D22" s="65"/>
      <c r="E22" s="65"/>
      <c r="F22" s="66"/>
      <c r="G22" s="67"/>
      <c r="H22" s="70"/>
      <c r="I22" s="70"/>
      <c r="J22" s="71"/>
      <c r="K22" s="70"/>
      <c r="L22" s="70"/>
      <c r="M22" s="70"/>
      <c r="N22" s="70"/>
      <c r="O22" s="70"/>
      <c r="P22" s="72"/>
      <c r="Q22" s="72"/>
      <c r="R22" s="72"/>
      <c r="S22" s="56" t="str">
        <f t="shared" si="0"/>
        <v>No</v>
      </c>
      <c r="T22" s="70"/>
      <c r="V22" s="32" t="s">
        <v>55</v>
      </c>
      <c r="W22" s="32" t="s">
        <v>46</v>
      </c>
      <c r="X22" s="58" t="str">
        <f t="shared" si="1"/>
        <v>No</v>
      </c>
      <c r="Y22" s="61" t="str">
        <f t="shared" si="2"/>
        <v>No</v>
      </c>
      <c r="Z22" s="61" t="str">
        <f t="shared" si="3"/>
        <v>No</v>
      </c>
      <c r="AA22" s="61" t="str">
        <f t="shared" si="4"/>
        <v>No</v>
      </c>
      <c r="AB22" s="61" t="str">
        <f t="shared" si="5"/>
        <v>No</v>
      </c>
      <c r="AC22" s="61" t="str">
        <f t="shared" si="6"/>
        <v>No</v>
      </c>
      <c r="AD22" s="61" t="str">
        <f t="shared" si="7"/>
        <v>No</v>
      </c>
      <c r="AE22" s="61" t="str">
        <f t="shared" si="8"/>
        <v>No</v>
      </c>
      <c r="AF22" s="61" t="str">
        <f t="shared" si="9"/>
        <v>No</v>
      </c>
      <c r="AG22" s="61" t="str">
        <f t="shared" si="10"/>
        <v>No</v>
      </c>
      <c r="AH22" s="61" t="str">
        <f t="shared" si="11"/>
        <v>No</v>
      </c>
      <c r="AI22" s="58" t="str">
        <f t="shared" si="12"/>
        <v>No</v>
      </c>
      <c r="AJ22" s="61" t="str">
        <f t="shared" si="13"/>
        <v>No</v>
      </c>
      <c r="AK22" s="61" t="str">
        <f t="shared" si="14"/>
        <v>No</v>
      </c>
      <c r="AL22" s="61" t="str">
        <f t="shared" si="15"/>
        <v>No</v>
      </c>
      <c r="AM22" s="61" t="str">
        <f t="shared" si="16"/>
        <v>No</v>
      </c>
      <c r="AN22" s="61" t="str">
        <f t="shared" si="17"/>
        <v>No</v>
      </c>
      <c r="AO22" s="61" t="str">
        <f t="shared" si="18"/>
        <v>No</v>
      </c>
      <c r="AP22" s="61" t="str">
        <f t="shared" si="19"/>
        <v>No</v>
      </c>
      <c r="AQ22" s="61" t="str">
        <f t="shared" si="20"/>
        <v>No</v>
      </c>
      <c r="AR22" s="61" t="str">
        <f t="shared" si="21"/>
        <v>No</v>
      </c>
      <c r="AS22" s="61" t="str">
        <f t="shared" si="22"/>
        <v>No</v>
      </c>
      <c r="AT22" s="58" t="str">
        <f t="shared" si="23"/>
        <v>No</v>
      </c>
      <c r="AU22" s="61" t="str">
        <f t="shared" si="24"/>
        <v>No</v>
      </c>
      <c r="AV22" s="61" t="str">
        <f t="shared" si="25"/>
        <v>No</v>
      </c>
      <c r="AW22" s="61" t="str">
        <f t="shared" si="26"/>
        <v>No</v>
      </c>
      <c r="AX22" s="61" t="str">
        <f t="shared" si="27"/>
        <v>No</v>
      </c>
      <c r="AY22" s="61" t="str">
        <f t="shared" si="28"/>
        <v>No</v>
      </c>
      <c r="AZ22" s="61" t="str">
        <f t="shared" si="29"/>
        <v>No</v>
      </c>
      <c r="BA22" s="61" t="str">
        <f t="shared" si="30"/>
        <v>No</v>
      </c>
      <c r="BB22" s="61" t="str">
        <f t="shared" si="31"/>
        <v>No</v>
      </c>
      <c r="BC22" s="61" t="str">
        <f t="shared" si="32"/>
        <v>No</v>
      </c>
      <c r="BD22" s="61" t="str">
        <f t="shared" si="33"/>
        <v>No</v>
      </c>
      <c r="BE22" s="61" t="str">
        <f t="shared" si="34"/>
        <v>No</v>
      </c>
      <c r="BF22" s="61" t="str">
        <f t="shared" si="35"/>
        <v>No</v>
      </c>
      <c r="BG22" s="61" t="str">
        <f t="shared" si="36"/>
        <v>No</v>
      </c>
      <c r="BH22" s="61" t="str">
        <f t="shared" si="37"/>
        <v>No</v>
      </c>
      <c r="BI22" s="61" t="str">
        <f t="shared" si="38"/>
        <v>No</v>
      </c>
      <c r="BJ22" s="61" t="str">
        <f t="shared" si="39"/>
        <v>No</v>
      </c>
      <c r="BK22" s="61" t="str">
        <f t="shared" si="40"/>
        <v>No</v>
      </c>
      <c r="BL22" s="61" t="str">
        <f t="shared" si="41"/>
        <v>No</v>
      </c>
      <c r="BM22" s="61" t="str">
        <f t="shared" si="42"/>
        <v>No</v>
      </c>
      <c r="BN22" s="61" t="str">
        <f t="shared" si="43"/>
        <v>No</v>
      </c>
      <c r="BO22" s="61" t="str">
        <f t="shared" si="44"/>
        <v>No</v>
      </c>
      <c r="BP22" s="61" t="str">
        <f t="shared" si="45"/>
        <v>No</v>
      </c>
      <c r="BQ22" s="61" t="str">
        <f t="shared" si="46"/>
        <v>No</v>
      </c>
      <c r="BR22" s="61" t="str">
        <f t="shared" si="47"/>
        <v>No</v>
      </c>
      <c r="BS22" s="61" t="str">
        <f t="shared" si="48"/>
        <v>No</v>
      </c>
      <c r="BT22" s="61" t="str">
        <f t="shared" si="49"/>
        <v>No</v>
      </c>
      <c r="BU22" s="61" t="str">
        <f t="shared" si="50"/>
        <v>No</v>
      </c>
      <c r="BV22" s="61" t="str">
        <f t="shared" si="51"/>
        <v>No</v>
      </c>
      <c r="BW22" s="61" t="str">
        <f t="shared" si="52"/>
        <v>No</v>
      </c>
      <c r="BX22" s="61" t="str">
        <f t="shared" si="53"/>
        <v>No</v>
      </c>
      <c r="BY22" s="61" t="str">
        <f t="shared" si="54"/>
        <v>No</v>
      </c>
      <c r="BZ22" s="61" t="str">
        <f t="shared" si="55"/>
        <v>No</v>
      </c>
    </row>
    <row r="23" spans="1:78" x14ac:dyDescent="0.2">
      <c r="A23" s="64"/>
      <c r="B23" s="69"/>
      <c r="C23" s="69"/>
      <c r="D23" s="65"/>
      <c r="E23" s="65"/>
      <c r="F23" s="66"/>
      <c r="G23" s="67"/>
      <c r="H23" s="70"/>
      <c r="I23" s="70"/>
      <c r="J23" s="71"/>
      <c r="K23" s="70"/>
      <c r="L23" s="70"/>
      <c r="M23" s="70"/>
      <c r="N23" s="70"/>
      <c r="O23" s="70"/>
      <c r="P23" s="72"/>
      <c r="Q23" s="72"/>
      <c r="R23" s="72"/>
      <c r="S23" s="56" t="str">
        <f t="shared" si="0"/>
        <v>No</v>
      </c>
      <c r="T23" s="70"/>
      <c r="V23" s="32" t="s">
        <v>48</v>
      </c>
      <c r="W23" s="32"/>
      <c r="X23" s="58" t="str">
        <f t="shared" si="1"/>
        <v>No</v>
      </c>
      <c r="Y23" s="61" t="str">
        <f t="shared" si="2"/>
        <v>No</v>
      </c>
      <c r="Z23" s="61" t="str">
        <f t="shared" si="3"/>
        <v>No</v>
      </c>
      <c r="AA23" s="61" t="str">
        <f t="shared" si="4"/>
        <v>No</v>
      </c>
      <c r="AB23" s="61" t="str">
        <f t="shared" si="5"/>
        <v>No</v>
      </c>
      <c r="AC23" s="61" t="str">
        <f t="shared" si="6"/>
        <v>No</v>
      </c>
      <c r="AD23" s="61" t="str">
        <f t="shared" si="7"/>
        <v>No</v>
      </c>
      <c r="AE23" s="61" t="str">
        <f t="shared" si="8"/>
        <v>No</v>
      </c>
      <c r="AF23" s="61" t="str">
        <f t="shared" si="9"/>
        <v>No</v>
      </c>
      <c r="AG23" s="61" t="str">
        <f t="shared" si="10"/>
        <v>No</v>
      </c>
      <c r="AH23" s="61" t="str">
        <f t="shared" si="11"/>
        <v>No</v>
      </c>
      <c r="AI23" s="58" t="str">
        <f t="shared" si="12"/>
        <v>No</v>
      </c>
      <c r="AJ23" s="61" t="str">
        <f t="shared" si="13"/>
        <v>No</v>
      </c>
      <c r="AK23" s="61" t="str">
        <f t="shared" si="14"/>
        <v>No</v>
      </c>
      <c r="AL23" s="61" t="str">
        <f t="shared" si="15"/>
        <v>No</v>
      </c>
      <c r="AM23" s="61" t="str">
        <f t="shared" si="16"/>
        <v>No</v>
      </c>
      <c r="AN23" s="61" t="str">
        <f t="shared" si="17"/>
        <v>No</v>
      </c>
      <c r="AO23" s="61" t="str">
        <f t="shared" si="18"/>
        <v>No</v>
      </c>
      <c r="AP23" s="61" t="str">
        <f t="shared" si="19"/>
        <v>No</v>
      </c>
      <c r="AQ23" s="61" t="str">
        <f t="shared" si="20"/>
        <v>No</v>
      </c>
      <c r="AR23" s="61" t="str">
        <f t="shared" si="21"/>
        <v>No</v>
      </c>
      <c r="AS23" s="61" t="str">
        <f t="shared" si="22"/>
        <v>No</v>
      </c>
      <c r="AT23" s="58" t="str">
        <f t="shared" si="23"/>
        <v>No</v>
      </c>
      <c r="AU23" s="61" t="str">
        <f t="shared" si="24"/>
        <v>No</v>
      </c>
      <c r="AV23" s="61" t="str">
        <f t="shared" si="25"/>
        <v>No</v>
      </c>
      <c r="AW23" s="61" t="str">
        <f t="shared" si="26"/>
        <v>No</v>
      </c>
      <c r="AX23" s="61" t="str">
        <f t="shared" si="27"/>
        <v>No</v>
      </c>
      <c r="AY23" s="61" t="str">
        <f t="shared" si="28"/>
        <v>No</v>
      </c>
      <c r="AZ23" s="61" t="str">
        <f t="shared" si="29"/>
        <v>No</v>
      </c>
      <c r="BA23" s="61" t="str">
        <f t="shared" si="30"/>
        <v>No</v>
      </c>
      <c r="BB23" s="61" t="str">
        <f t="shared" si="31"/>
        <v>No</v>
      </c>
      <c r="BC23" s="61" t="str">
        <f t="shared" si="32"/>
        <v>No</v>
      </c>
      <c r="BD23" s="61" t="str">
        <f t="shared" si="33"/>
        <v>No</v>
      </c>
      <c r="BE23" s="61" t="str">
        <f t="shared" si="34"/>
        <v>No</v>
      </c>
      <c r="BF23" s="61" t="str">
        <f t="shared" si="35"/>
        <v>No</v>
      </c>
      <c r="BG23" s="61" t="str">
        <f t="shared" si="36"/>
        <v>No</v>
      </c>
      <c r="BH23" s="61" t="str">
        <f t="shared" si="37"/>
        <v>No</v>
      </c>
      <c r="BI23" s="61" t="str">
        <f t="shared" si="38"/>
        <v>No</v>
      </c>
      <c r="BJ23" s="61" t="str">
        <f t="shared" si="39"/>
        <v>No</v>
      </c>
      <c r="BK23" s="61" t="str">
        <f t="shared" si="40"/>
        <v>No</v>
      </c>
      <c r="BL23" s="61" t="str">
        <f t="shared" si="41"/>
        <v>No</v>
      </c>
      <c r="BM23" s="61" t="str">
        <f t="shared" si="42"/>
        <v>No</v>
      </c>
      <c r="BN23" s="61" t="str">
        <f t="shared" si="43"/>
        <v>No</v>
      </c>
      <c r="BO23" s="61" t="str">
        <f t="shared" si="44"/>
        <v>No</v>
      </c>
      <c r="BP23" s="61" t="str">
        <f t="shared" si="45"/>
        <v>No</v>
      </c>
      <c r="BQ23" s="61" t="str">
        <f t="shared" si="46"/>
        <v>No</v>
      </c>
      <c r="BR23" s="61" t="str">
        <f t="shared" si="47"/>
        <v>No</v>
      </c>
      <c r="BS23" s="61" t="str">
        <f t="shared" si="48"/>
        <v>No</v>
      </c>
      <c r="BT23" s="61" t="str">
        <f t="shared" si="49"/>
        <v>No</v>
      </c>
      <c r="BU23" s="61" t="str">
        <f t="shared" si="50"/>
        <v>No</v>
      </c>
      <c r="BV23" s="61" t="str">
        <f t="shared" si="51"/>
        <v>No</v>
      </c>
      <c r="BW23" s="61" t="str">
        <f t="shared" si="52"/>
        <v>No</v>
      </c>
      <c r="BX23" s="61" t="str">
        <f t="shared" si="53"/>
        <v>No</v>
      </c>
      <c r="BY23" s="61" t="str">
        <f t="shared" si="54"/>
        <v>No</v>
      </c>
      <c r="BZ23" s="61" t="str">
        <f t="shared" si="55"/>
        <v>No</v>
      </c>
    </row>
    <row r="24" spans="1:78" x14ac:dyDescent="0.2">
      <c r="A24" s="64"/>
      <c r="B24" s="69"/>
      <c r="C24" s="69"/>
      <c r="D24" s="65"/>
      <c r="E24" s="65"/>
      <c r="F24" s="66"/>
      <c r="G24" s="67"/>
      <c r="H24" s="70"/>
      <c r="I24" s="70"/>
      <c r="J24" s="71"/>
      <c r="K24" s="70"/>
      <c r="L24" s="70"/>
      <c r="M24" s="70"/>
      <c r="N24" s="70"/>
      <c r="O24" s="70"/>
      <c r="P24" s="72"/>
      <c r="Q24" s="72"/>
      <c r="R24" s="72"/>
      <c r="S24" s="56" t="str">
        <f t="shared" si="0"/>
        <v>No</v>
      </c>
      <c r="T24" s="70"/>
      <c r="V24" s="32" t="s">
        <v>56</v>
      </c>
      <c r="W24" s="32"/>
      <c r="X24" s="58" t="str">
        <f t="shared" si="1"/>
        <v>No</v>
      </c>
      <c r="Y24" s="61" t="str">
        <f t="shared" si="2"/>
        <v>No</v>
      </c>
      <c r="Z24" s="61" t="str">
        <f t="shared" si="3"/>
        <v>No</v>
      </c>
      <c r="AA24" s="61" t="str">
        <f t="shared" si="4"/>
        <v>No</v>
      </c>
      <c r="AB24" s="61" t="str">
        <f t="shared" si="5"/>
        <v>No</v>
      </c>
      <c r="AC24" s="61" t="str">
        <f t="shared" si="6"/>
        <v>No</v>
      </c>
      <c r="AD24" s="61" t="str">
        <f t="shared" si="7"/>
        <v>No</v>
      </c>
      <c r="AE24" s="61" t="str">
        <f t="shared" si="8"/>
        <v>No</v>
      </c>
      <c r="AF24" s="61" t="str">
        <f t="shared" si="9"/>
        <v>No</v>
      </c>
      <c r="AG24" s="61" t="str">
        <f t="shared" si="10"/>
        <v>No</v>
      </c>
      <c r="AH24" s="61" t="str">
        <f t="shared" si="11"/>
        <v>No</v>
      </c>
      <c r="AI24" s="58" t="str">
        <f t="shared" si="12"/>
        <v>No</v>
      </c>
      <c r="AJ24" s="61" t="str">
        <f t="shared" si="13"/>
        <v>No</v>
      </c>
      <c r="AK24" s="61" t="str">
        <f t="shared" si="14"/>
        <v>No</v>
      </c>
      <c r="AL24" s="61" t="str">
        <f t="shared" si="15"/>
        <v>No</v>
      </c>
      <c r="AM24" s="61" t="str">
        <f t="shared" si="16"/>
        <v>No</v>
      </c>
      <c r="AN24" s="61" t="str">
        <f t="shared" si="17"/>
        <v>No</v>
      </c>
      <c r="AO24" s="61" t="str">
        <f t="shared" si="18"/>
        <v>No</v>
      </c>
      <c r="AP24" s="61" t="str">
        <f t="shared" si="19"/>
        <v>No</v>
      </c>
      <c r="AQ24" s="61" t="str">
        <f t="shared" si="20"/>
        <v>No</v>
      </c>
      <c r="AR24" s="61" t="str">
        <f t="shared" si="21"/>
        <v>No</v>
      </c>
      <c r="AS24" s="61" t="str">
        <f t="shared" si="22"/>
        <v>No</v>
      </c>
      <c r="AT24" s="58" t="str">
        <f t="shared" si="23"/>
        <v>No</v>
      </c>
      <c r="AU24" s="61" t="str">
        <f t="shared" si="24"/>
        <v>No</v>
      </c>
      <c r="AV24" s="61" t="str">
        <f t="shared" si="25"/>
        <v>No</v>
      </c>
      <c r="AW24" s="61" t="str">
        <f t="shared" si="26"/>
        <v>No</v>
      </c>
      <c r="AX24" s="61" t="str">
        <f t="shared" si="27"/>
        <v>No</v>
      </c>
      <c r="AY24" s="61" t="str">
        <f t="shared" si="28"/>
        <v>No</v>
      </c>
      <c r="AZ24" s="61" t="str">
        <f t="shared" si="29"/>
        <v>No</v>
      </c>
      <c r="BA24" s="61" t="str">
        <f t="shared" si="30"/>
        <v>No</v>
      </c>
      <c r="BB24" s="61" t="str">
        <f t="shared" si="31"/>
        <v>No</v>
      </c>
      <c r="BC24" s="61" t="str">
        <f t="shared" si="32"/>
        <v>No</v>
      </c>
      <c r="BD24" s="61" t="str">
        <f t="shared" si="33"/>
        <v>No</v>
      </c>
      <c r="BE24" s="61" t="str">
        <f t="shared" si="34"/>
        <v>No</v>
      </c>
      <c r="BF24" s="61" t="str">
        <f t="shared" si="35"/>
        <v>No</v>
      </c>
      <c r="BG24" s="61" t="str">
        <f t="shared" si="36"/>
        <v>No</v>
      </c>
      <c r="BH24" s="61" t="str">
        <f t="shared" si="37"/>
        <v>No</v>
      </c>
      <c r="BI24" s="61" t="str">
        <f t="shared" si="38"/>
        <v>No</v>
      </c>
      <c r="BJ24" s="61" t="str">
        <f t="shared" si="39"/>
        <v>No</v>
      </c>
      <c r="BK24" s="61" t="str">
        <f t="shared" si="40"/>
        <v>No</v>
      </c>
      <c r="BL24" s="61" t="str">
        <f t="shared" si="41"/>
        <v>No</v>
      </c>
      <c r="BM24" s="61" t="str">
        <f t="shared" si="42"/>
        <v>No</v>
      </c>
      <c r="BN24" s="61" t="str">
        <f t="shared" si="43"/>
        <v>No</v>
      </c>
      <c r="BO24" s="61" t="str">
        <f t="shared" si="44"/>
        <v>No</v>
      </c>
      <c r="BP24" s="61" t="str">
        <f t="shared" si="45"/>
        <v>No</v>
      </c>
      <c r="BQ24" s="61" t="str">
        <f t="shared" si="46"/>
        <v>No</v>
      </c>
      <c r="BR24" s="61" t="str">
        <f t="shared" si="47"/>
        <v>No</v>
      </c>
      <c r="BS24" s="61" t="str">
        <f t="shared" si="48"/>
        <v>No</v>
      </c>
      <c r="BT24" s="61" t="str">
        <f t="shared" si="49"/>
        <v>No</v>
      </c>
      <c r="BU24" s="61" t="str">
        <f t="shared" si="50"/>
        <v>No</v>
      </c>
      <c r="BV24" s="61" t="str">
        <f t="shared" si="51"/>
        <v>No</v>
      </c>
      <c r="BW24" s="61" t="str">
        <f t="shared" si="52"/>
        <v>No</v>
      </c>
      <c r="BX24" s="61" t="str">
        <f t="shared" si="53"/>
        <v>No</v>
      </c>
      <c r="BY24" s="61" t="str">
        <f t="shared" si="54"/>
        <v>No</v>
      </c>
      <c r="BZ24" s="61" t="str">
        <f t="shared" si="55"/>
        <v>No</v>
      </c>
    </row>
    <row r="25" spans="1:78" s="34" customFormat="1" x14ac:dyDescent="0.2">
      <c r="A25" s="68"/>
      <c r="B25" s="69"/>
      <c r="C25" s="69"/>
      <c r="D25" s="65"/>
      <c r="E25" s="65"/>
      <c r="F25" s="66"/>
      <c r="G25" s="67"/>
      <c r="H25" s="70"/>
      <c r="I25" s="70"/>
      <c r="J25" s="71"/>
      <c r="K25" s="70"/>
      <c r="L25" s="70"/>
      <c r="M25" s="70"/>
      <c r="N25" s="70"/>
      <c r="O25" s="70"/>
      <c r="P25" s="72"/>
      <c r="Q25" s="72"/>
      <c r="R25" s="72"/>
      <c r="S25" s="56" t="str">
        <f t="shared" si="0"/>
        <v>No</v>
      </c>
      <c r="T25" s="70"/>
      <c r="V25" s="32"/>
      <c r="W25" s="60"/>
      <c r="X25" s="58" t="str">
        <f t="shared" si="1"/>
        <v>No</v>
      </c>
      <c r="Y25" s="61" t="str">
        <f t="shared" si="2"/>
        <v>No</v>
      </c>
      <c r="Z25" s="61" t="str">
        <f t="shared" si="3"/>
        <v>No</v>
      </c>
      <c r="AA25" s="61" t="str">
        <f t="shared" si="4"/>
        <v>No</v>
      </c>
      <c r="AB25" s="61" t="str">
        <f t="shared" si="5"/>
        <v>No</v>
      </c>
      <c r="AC25" s="61" t="str">
        <f t="shared" si="6"/>
        <v>No</v>
      </c>
      <c r="AD25" s="61" t="str">
        <f t="shared" si="7"/>
        <v>No</v>
      </c>
      <c r="AE25" s="61" t="str">
        <f t="shared" si="8"/>
        <v>No</v>
      </c>
      <c r="AF25" s="61" t="str">
        <f t="shared" si="9"/>
        <v>No</v>
      </c>
      <c r="AG25" s="61" t="str">
        <f t="shared" si="10"/>
        <v>No</v>
      </c>
      <c r="AH25" s="61" t="str">
        <f t="shared" si="11"/>
        <v>No</v>
      </c>
      <c r="AI25" s="58" t="str">
        <f t="shared" si="12"/>
        <v>No</v>
      </c>
      <c r="AJ25" s="61" t="str">
        <f t="shared" si="13"/>
        <v>No</v>
      </c>
      <c r="AK25" s="61" t="str">
        <f t="shared" si="14"/>
        <v>No</v>
      </c>
      <c r="AL25" s="61" t="str">
        <f t="shared" si="15"/>
        <v>No</v>
      </c>
      <c r="AM25" s="61" t="str">
        <f t="shared" si="16"/>
        <v>No</v>
      </c>
      <c r="AN25" s="61" t="str">
        <f t="shared" si="17"/>
        <v>No</v>
      </c>
      <c r="AO25" s="61" t="str">
        <f t="shared" si="18"/>
        <v>No</v>
      </c>
      <c r="AP25" s="61" t="str">
        <f t="shared" si="19"/>
        <v>No</v>
      </c>
      <c r="AQ25" s="61" t="str">
        <f t="shared" si="20"/>
        <v>No</v>
      </c>
      <c r="AR25" s="61" t="str">
        <f t="shared" si="21"/>
        <v>No</v>
      </c>
      <c r="AS25" s="61" t="str">
        <f t="shared" si="22"/>
        <v>No</v>
      </c>
      <c r="AT25" s="58" t="str">
        <f t="shared" si="23"/>
        <v>No</v>
      </c>
      <c r="AU25" s="61" t="str">
        <f t="shared" si="24"/>
        <v>No</v>
      </c>
      <c r="AV25" s="61" t="str">
        <f t="shared" si="25"/>
        <v>No</v>
      </c>
      <c r="AW25" s="61" t="str">
        <f t="shared" si="26"/>
        <v>No</v>
      </c>
      <c r="AX25" s="61" t="str">
        <f t="shared" si="27"/>
        <v>No</v>
      </c>
      <c r="AY25" s="61" t="str">
        <f t="shared" si="28"/>
        <v>No</v>
      </c>
      <c r="AZ25" s="61" t="str">
        <f t="shared" si="29"/>
        <v>No</v>
      </c>
      <c r="BA25" s="61" t="str">
        <f t="shared" si="30"/>
        <v>No</v>
      </c>
      <c r="BB25" s="61" t="str">
        <f t="shared" si="31"/>
        <v>No</v>
      </c>
      <c r="BC25" s="61" t="str">
        <f t="shared" si="32"/>
        <v>No</v>
      </c>
      <c r="BD25" s="61" t="str">
        <f t="shared" si="33"/>
        <v>No</v>
      </c>
      <c r="BE25" s="61" t="str">
        <f t="shared" si="34"/>
        <v>No</v>
      </c>
      <c r="BF25" s="61" t="str">
        <f t="shared" si="35"/>
        <v>No</v>
      </c>
      <c r="BG25" s="61" t="str">
        <f t="shared" si="36"/>
        <v>No</v>
      </c>
      <c r="BH25" s="61" t="str">
        <f t="shared" si="37"/>
        <v>No</v>
      </c>
      <c r="BI25" s="61" t="str">
        <f t="shared" si="38"/>
        <v>No</v>
      </c>
      <c r="BJ25" s="61" t="str">
        <f t="shared" si="39"/>
        <v>No</v>
      </c>
      <c r="BK25" s="61" t="str">
        <f t="shared" si="40"/>
        <v>No</v>
      </c>
      <c r="BL25" s="61" t="str">
        <f t="shared" si="41"/>
        <v>No</v>
      </c>
      <c r="BM25" s="61" t="str">
        <f t="shared" si="42"/>
        <v>No</v>
      </c>
      <c r="BN25" s="61" t="str">
        <f t="shared" si="43"/>
        <v>No</v>
      </c>
      <c r="BO25" s="61" t="str">
        <f t="shared" si="44"/>
        <v>No</v>
      </c>
      <c r="BP25" s="61" t="str">
        <f t="shared" si="45"/>
        <v>No</v>
      </c>
      <c r="BQ25" s="61" t="str">
        <f t="shared" si="46"/>
        <v>No</v>
      </c>
      <c r="BR25" s="61" t="str">
        <f t="shared" si="47"/>
        <v>No</v>
      </c>
      <c r="BS25" s="61" t="str">
        <f t="shared" si="48"/>
        <v>No</v>
      </c>
      <c r="BT25" s="61" t="str">
        <f t="shared" si="49"/>
        <v>No</v>
      </c>
      <c r="BU25" s="61" t="str">
        <f t="shared" si="50"/>
        <v>No</v>
      </c>
      <c r="BV25" s="61" t="str">
        <f t="shared" si="51"/>
        <v>No</v>
      </c>
      <c r="BW25" s="61" t="str">
        <f t="shared" si="52"/>
        <v>No</v>
      </c>
      <c r="BX25" s="61" t="str">
        <f t="shared" si="53"/>
        <v>No</v>
      </c>
      <c r="BY25" s="61" t="str">
        <f t="shared" si="54"/>
        <v>No</v>
      </c>
      <c r="BZ25" s="61" t="str">
        <f t="shared" si="55"/>
        <v>No</v>
      </c>
    </row>
    <row r="26" spans="1:78" x14ac:dyDescent="0.2">
      <c r="A26" s="64"/>
      <c r="B26" s="69"/>
      <c r="C26" s="69"/>
      <c r="D26" s="65"/>
      <c r="E26" s="65"/>
      <c r="F26" s="66"/>
      <c r="G26" s="67"/>
      <c r="H26" s="70"/>
      <c r="I26" s="70"/>
      <c r="J26" s="71"/>
      <c r="K26" s="70"/>
      <c r="L26" s="70"/>
      <c r="M26" s="70"/>
      <c r="N26" s="70"/>
      <c r="O26" s="70"/>
      <c r="P26" s="72"/>
      <c r="Q26" s="72"/>
      <c r="R26" s="72"/>
      <c r="S26" s="56" t="str">
        <f t="shared" si="0"/>
        <v>No</v>
      </c>
      <c r="T26" s="70"/>
      <c r="W26" s="32" t="s">
        <v>112</v>
      </c>
      <c r="X26" s="58" t="str">
        <f t="shared" si="1"/>
        <v>No</v>
      </c>
      <c r="Y26" s="61" t="str">
        <f t="shared" si="2"/>
        <v>No</v>
      </c>
      <c r="Z26" s="61" t="str">
        <f t="shared" si="3"/>
        <v>No</v>
      </c>
      <c r="AA26" s="61" t="str">
        <f t="shared" si="4"/>
        <v>No</v>
      </c>
      <c r="AB26" s="61" t="str">
        <f t="shared" si="5"/>
        <v>No</v>
      </c>
      <c r="AC26" s="61" t="str">
        <f t="shared" si="6"/>
        <v>No</v>
      </c>
      <c r="AD26" s="61" t="str">
        <f t="shared" si="7"/>
        <v>No</v>
      </c>
      <c r="AE26" s="61" t="str">
        <f t="shared" si="8"/>
        <v>No</v>
      </c>
      <c r="AF26" s="61" t="str">
        <f t="shared" si="9"/>
        <v>No</v>
      </c>
      <c r="AG26" s="61" t="str">
        <f t="shared" si="10"/>
        <v>No</v>
      </c>
      <c r="AH26" s="61" t="str">
        <f t="shared" si="11"/>
        <v>No</v>
      </c>
      <c r="AI26" s="58" t="str">
        <f t="shared" si="12"/>
        <v>No</v>
      </c>
      <c r="AJ26" s="61" t="str">
        <f t="shared" si="13"/>
        <v>No</v>
      </c>
      <c r="AK26" s="61" t="str">
        <f t="shared" si="14"/>
        <v>No</v>
      </c>
      <c r="AL26" s="61" t="str">
        <f t="shared" si="15"/>
        <v>No</v>
      </c>
      <c r="AM26" s="61" t="str">
        <f t="shared" si="16"/>
        <v>No</v>
      </c>
      <c r="AN26" s="61" t="str">
        <f t="shared" si="17"/>
        <v>No</v>
      </c>
      <c r="AO26" s="61" t="str">
        <f t="shared" si="18"/>
        <v>No</v>
      </c>
      <c r="AP26" s="61" t="str">
        <f t="shared" si="19"/>
        <v>No</v>
      </c>
      <c r="AQ26" s="61" t="str">
        <f t="shared" si="20"/>
        <v>No</v>
      </c>
      <c r="AR26" s="61" t="str">
        <f t="shared" si="21"/>
        <v>No</v>
      </c>
      <c r="AS26" s="61" t="str">
        <f t="shared" si="22"/>
        <v>No</v>
      </c>
      <c r="AT26" s="58" t="str">
        <f t="shared" si="23"/>
        <v>No</v>
      </c>
      <c r="AU26" s="61" t="str">
        <f t="shared" si="24"/>
        <v>No</v>
      </c>
      <c r="AV26" s="61" t="str">
        <f t="shared" si="25"/>
        <v>No</v>
      </c>
      <c r="AW26" s="61" t="str">
        <f t="shared" si="26"/>
        <v>No</v>
      </c>
      <c r="AX26" s="61" t="str">
        <f t="shared" si="27"/>
        <v>No</v>
      </c>
      <c r="AY26" s="61" t="str">
        <f t="shared" si="28"/>
        <v>No</v>
      </c>
      <c r="AZ26" s="61" t="str">
        <f t="shared" si="29"/>
        <v>No</v>
      </c>
      <c r="BA26" s="61" t="str">
        <f t="shared" si="30"/>
        <v>No</v>
      </c>
      <c r="BB26" s="61" t="str">
        <f t="shared" si="31"/>
        <v>No</v>
      </c>
      <c r="BC26" s="61" t="str">
        <f t="shared" si="32"/>
        <v>No</v>
      </c>
      <c r="BD26" s="61" t="str">
        <f t="shared" si="33"/>
        <v>No</v>
      </c>
      <c r="BE26" s="61" t="str">
        <f t="shared" si="34"/>
        <v>No</v>
      </c>
      <c r="BF26" s="61" t="str">
        <f t="shared" si="35"/>
        <v>No</v>
      </c>
      <c r="BG26" s="61" t="str">
        <f t="shared" si="36"/>
        <v>No</v>
      </c>
      <c r="BH26" s="61" t="str">
        <f t="shared" si="37"/>
        <v>No</v>
      </c>
      <c r="BI26" s="61" t="str">
        <f t="shared" si="38"/>
        <v>No</v>
      </c>
      <c r="BJ26" s="61" t="str">
        <f t="shared" si="39"/>
        <v>No</v>
      </c>
      <c r="BK26" s="61" t="str">
        <f t="shared" si="40"/>
        <v>No</v>
      </c>
      <c r="BL26" s="61" t="str">
        <f t="shared" si="41"/>
        <v>No</v>
      </c>
      <c r="BM26" s="61" t="str">
        <f t="shared" si="42"/>
        <v>No</v>
      </c>
      <c r="BN26" s="61" t="str">
        <f t="shared" si="43"/>
        <v>No</v>
      </c>
      <c r="BO26" s="61" t="str">
        <f t="shared" si="44"/>
        <v>No</v>
      </c>
      <c r="BP26" s="61" t="str">
        <f t="shared" si="45"/>
        <v>No</v>
      </c>
      <c r="BQ26" s="61" t="str">
        <f t="shared" si="46"/>
        <v>No</v>
      </c>
      <c r="BR26" s="61" t="str">
        <f t="shared" si="47"/>
        <v>No</v>
      </c>
      <c r="BS26" s="61" t="str">
        <f t="shared" si="48"/>
        <v>No</v>
      </c>
      <c r="BT26" s="61" t="str">
        <f t="shared" si="49"/>
        <v>No</v>
      </c>
      <c r="BU26" s="61" t="str">
        <f t="shared" si="50"/>
        <v>No</v>
      </c>
      <c r="BV26" s="61" t="str">
        <f t="shared" si="51"/>
        <v>No</v>
      </c>
      <c r="BW26" s="61" t="str">
        <f t="shared" si="52"/>
        <v>No</v>
      </c>
      <c r="BX26" s="61" t="str">
        <f t="shared" si="53"/>
        <v>No</v>
      </c>
      <c r="BY26" s="61" t="str">
        <f t="shared" si="54"/>
        <v>No</v>
      </c>
      <c r="BZ26" s="61" t="str">
        <f t="shared" si="55"/>
        <v>No</v>
      </c>
    </row>
    <row r="27" spans="1:78" x14ac:dyDescent="0.2">
      <c r="A27" s="64"/>
      <c r="B27" s="69"/>
      <c r="C27" s="69"/>
      <c r="D27" s="65"/>
      <c r="E27" s="65"/>
      <c r="F27" s="66"/>
      <c r="G27" s="67"/>
      <c r="H27" s="70"/>
      <c r="I27" s="70"/>
      <c r="J27" s="71"/>
      <c r="K27" s="70"/>
      <c r="L27" s="70"/>
      <c r="M27" s="70"/>
      <c r="N27" s="70"/>
      <c r="O27" s="70"/>
      <c r="P27" s="72"/>
      <c r="Q27" s="72"/>
      <c r="R27" s="72"/>
      <c r="S27" s="56" t="str">
        <f t="shared" si="0"/>
        <v>No</v>
      </c>
      <c r="T27" s="70"/>
      <c r="W27" s="32" t="s">
        <v>113</v>
      </c>
      <c r="X27" s="58" t="str">
        <f t="shared" si="1"/>
        <v>No</v>
      </c>
      <c r="Y27" s="61" t="str">
        <f t="shared" si="2"/>
        <v>No</v>
      </c>
      <c r="Z27" s="61" t="str">
        <f t="shared" si="3"/>
        <v>No</v>
      </c>
      <c r="AA27" s="61" t="str">
        <f t="shared" si="4"/>
        <v>No</v>
      </c>
      <c r="AB27" s="61" t="str">
        <f t="shared" si="5"/>
        <v>No</v>
      </c>
      <c r="AC27" s="61" t="str">
        <f t="shared" si="6"/>
        <v>No</v>
      </c>
      <c r="AD27" s="61" t="str">
        <f t="shared" si="7"/>
        <v>No</v>
      </c>
      <c r="AE27" s="61" t="str">
        <f t="shared" si="8"/>
        <v>No</v>
      </c>
      <c r="AF27" s="61" t="str">
        <f t="shared" si="9"/>
        <v>No</v>
      </c>
      <c r="AG27" s="61" t="str">
        <f t="shared" si="10"/>
        <v>No</v>
      </c>
      <c r="AH27" s="61" t="str">
        <f t="shared" si="11"/>
        <v>No</v>
      </c>
      <c r="AI27" s="58" t="str">
        <f t="shared" si="12"/>
        <v>No</v>
      </c>
      <c r="AJ27" s="61" t="str">
        <f t="shared" si="13"/>
        <v>No</v>
      </c>
      <c r="AK27" s="61" t="str">
        <f t="shared" si="14"/>
        <v>No</v>
      </c>
      <c r="AL27" s="61" t="str">
        <f t="shared" si="15"/>
        <v>No</v>
      </c>
      <c r="AM27" s="61" t="str">
        <f t="shared" si="16"/>
        <v>No</v>
      </c>
      <c r="AN27" s="61" t="str">
        <f t="shared" si="17"/>
        <v>No</v>
      </c>
      <c r="AO27" s="61" t="str">
        <f t="shared" si="18"/>
        <v>No</v>
      </c>
      <c r="AP27" s="61" t="str">
        <f t="shared" si="19"/>
        <v>No</v>
      </c>
      <c r="AQ27" s="61" t="str">
        <f t="shared" si="20"/>
        <v>No</v>
      </c>
      <c r="AR27" s="61" t="str">
        <f t="shared" si="21"/>
        <v>No</v>
      </c>
      <c r="AS27" s="61" t="str">
        <f t="shared" si="22"/>
        <v>No</v>
      </c>
      <c r="AT27" s="58" t="str">
        <f t="shared" si="23"/>
        <v>No</v>
      </c>
      <c r="AU27" s="61" t="str">
        <f t="shared" si="24"/>
        <v>No</v>
      </c>
      <c r="AV27" s="61" t="str">
        <f t="shared" si="25"/>
        <v>No</v>
      </c>
      <c r="AW27" s="61" t="str">
        <f t="shared" si="26"/>
        <v>No</v>
      </c>
      <c r="AX27" s="61" t="str">
        <f t="shared" si="27"/>
        <v>No</v>
      </c>
      <c r="AY27" s="61" t="str">
        <f t="shared" si="28"/>
        <v>No</v>
      </c>
      <c r="AZ27" s="61" t="str">
        <f t="shared" si="29"/>
        <v>No</v>
      </c>
      <c r="BA27" s="61" t="str">
        <f t="shared" si="30"/>
        <v>No</v>
      </c>
      <c r="BB27" s="61" t="str">
        <f t="shared" si="31"/>
        <v>No</v>
      </c>
      <c r="BC27" s="61" t="str">
        <f t="shared" si="32"/>
        <v>No</v>
      </c>
      <c r="BD27" s="61" t="str">
        <f t="shared" si="33"/>
        <v>No</v>
      </c>
      <c r="BE27" s="61" t="str">
        <f t="shared" si="34"/>
        <v>No</v>
      </c>
      <c r="BF27" s="61" t="str">
        <f t="shared" si="35"/>
        <v>No</v>
      </c>
      <c r="BG27" s="61" t="str">
        <f t="shared" si="36"/>
        <v>No</v>
      </c>
      <c r="BH27" s="61" t="str">
        <f t="shared" si="37"/>
        <v>No</v>
      </c>
      <c r="BI27" s="61" t="str">
        <f t="shared" si="38"/>
        <v>No</v>
      </c>
      <c r="BJ27" s="61" t="str">
        <f t="shared" si="39"/>
        <v>No</v>
      </c>
      <c r="BK27" s="61" t="str">
        <f t="shared" si="40"/>
        <v>No</v>
      </c>
      <c r="BL27" s="61" t="str">
        <f t="shared" si="41"/>
        <v>No</v>
      </c>
      <c r="BM27" s="61" t="str">
        <f t="shared" si="42"/>
        <v>No</v>
      </c>
      <c r="BN27" s="61" t="str">
        <f t="shared" si="43"/>
        <v>No</v>
      </c>
      <c r="BO27" s="61" t="str">
        <f t="shared" si="44"/>
        <v>No</v>
      </c>
      <c r="BP27" s="61" t="str">
        <f t="shared" si="45"/>
        <v>No</v>
      </c>
      <c r="BQ27" s="61" t="str">
        <f t="shared" si="46"/>
        <v>No</v>
      </c>
      <c r="BR27" s="61" t="str">
        <f t="shared" si="47"/>
        <v>No</v>
      </c>
      <c r="BS27" s="61" t="str">
        <f t="shared" si="48"/>
        <v>No</v>
      </c>
      <c r="BT27" s="61" t="str">
        <f t="shared" si="49"/>
        <v>No</v>
      </c>
      <c r="BU27" s="61" t="str">
        <f t="shared" si="50"/>
        <v>No</v>
      </c>
      <c r="BV27" s="61" t="str">
        <f t="shared" si="51"/>
        <v>No</v>
      </c>
      <c r="BW27" s="61" t="str">
        <f t="shared" si="52"/>
        <v>No</v>
      </c>
      <c r="BX27" s="61" t="str">
        <f t="shared" si="53"/>
        <v>No</v>
      </c>
      <c r="BY27" s="61" t="str">
        <f t="shared" si="54"/>
        <v>No</v>
      </c>
      <c r="BZ27" s="61" t="str">
        <f t="shared" si="55"/>
        <v>No</v>
      </c>
    </row>
    <row r="28" spans="1:78" x14ac:dyDescent="0.2">
      <c r="A28" s="64"/>
      <c r="B28" s="69"/>
      <c r="C28" s="69"/>
      <c r="D28" s="65"/>
      <c r="E28" s="65"/>
      <c r="F28" s="66"/>
      <c r="G28" s="67"/>
      <c r="H28" s="70"/>
      <c r="I28" s="70"/>
      <c r="J28" s="71"/>
      <c r="K28" s="70"/>
      <c r="L28" s="70"/>
      <c r="M28" s="70"/>
      <c r="N28" s="70"/>
      <c r="O28" s="70"/>
      <c r="P28" s="72"/>
      <c r="Q28" s="72"/>
      <c r="R28" s="72"/>
      <c r="S28" s="56" t="str">
        <f t="shared" si="0"/>
        <v>No</v>
      </c>
      <c r="T28" s="70"/>
      <c r="W28" s="32" t="s">
        <v>114</v>
      </c>
      <c r="X28" s="58" t="str">
        <f t="shared" si="1"/>
        <v>No</v>
      </c>
      <c r="Y28" s="61" t="str">
        <f t="shared" si="2"/>
        <v>No</v>
      </c>
      <c r="Z28" s="61" t="str">
        <f t="shared" si="3"/>
        <v>No</v>
      </c>
      <c r="AA28" s="61" t="str">
        <f t="shared" si="4"/>
        <v>No</v>
      </c>
      <c r="AB28" s="61" t="str">
        <f t="shared" si="5"/>
        <v>No</v>
      </c>
      <c r="AC28" s="61" t="str">
        <f t="shared" si="6"/>
        <v>No</v>
      </c>
      <c r="AD28" s="61" t="str">
        <f t="shared" si="7"/>
        <v>No</v>
      </c>
      <c r="AE28" s="61" t="str">
        <f t="shared" si="8"/>
        <v>No</v>
      </c>
      <c r="AF28" s="61" t="str">
        <f t="shared" si="9"/>
        <v>No</v>
      </c>
      <c r="AG28" s="61" t="str">
        <f t="shared" si="10"/>
        <v>No</v>
      </c>
      <c r="AH28" s="61" t="str">
        <f t="shared" si="11"/>
        <v>No</v>
      </c>
      <c r="AI28" s="58" t="str">
        <f t="shared" si="12"/>
        <v>No</v>
      </c>
      <c r="AJ28" s="61" t="str">
        <f t="shared" si="13"/>
        <v>No</v>
      </c>
      <c r="AK28" s="61" t="str">
        <f t="shared" si="14"/>
        <v>No</v>
      </c>
      <c r="AL28" s="61" t="str">
        <f t="shared" si="15"/>
        <v>No</v>
      </c>
      <c r="AM28" s="61" t="str">
        <f t="shared" si="16"/>
        <v>No</v>
      </c>
      <c r="AN28" s="61" t="str">
        <f t="shared" si="17"/>
        <v>No</v>
      </c>
      <c r="AO28" s="61" t="str">
        <f t="shared" si="18"/>
        <v>No</v>
      </c>
      <c r="AP28" s="61" t="str">
        <f t="shared" si="19"/>
        <v>No</v>
      </c>
      <c r="AQ28" s="61" t="str">
        <f t="shared" si="20"/>
        <v>No</v>
      </c>
      <c r="AR28" s="61" t="str">
        <f t="shared" si="21"/>
        <v>No</v>
      </c>
      <c r="AS28" s="61" t="str">
        <f t="shared" si="22"/>
        <v>No</v>
      </c>
      <c r="AT28" s="58" t="str">
        <f t="shared" si="23"/>
        <v>No</v>
      </c>
      <c r="AU28" s="61" t="str">
        <f t="shared" si="24"/>
        <v>No</v>
      </c>
      <c r="AV28" s="61" t="str">
        <f t="shared" si="25"/>
        <v>No</v>
      </c>
      <c r="AW28" s="61" t="str">
        <f t="shared" si="26"/>
        <v>No</v>
      </c>
      <c r="AX28" s="61" t="str">
        <f t="shared" si="27"/>
        <v>No</v>
      </c>
      <c r="AY28" s="61" t="str">
        <f t="shared" si="28"/>
        <v>No</v>
      </c>
      <c r="AZ28" s="61" t="str">
        <f t="shared" si="29"/>
        <v>No</v>
      </c>
      <c r="BA28" s="61" t="str">
        <f t="shared" si="30"/>
        <v>No</v>
      </c>
      <c r="BB28" s="61" t="str">
        <f t="shared" si="31"/>
        <v>No</v>
      </c>
      <c r="BC28" s="61" t="str">
        <f t="shared" si="32"/>
        <v>No</v>
      </c>
      <c r="BD28" s="61" t="str">
        <f t="shared" si="33"/>
        <v>No</v>
      </c>
      <c r="BE28" s="61" t="str">
        <f t="shared" si="34"/>
        <v>No</v>
      </c>
      <c r="BF28" s="61" t="str">
        <f t="shared" si="35"/>
        <v>No</v>
      </c>
      <c r="BG28" s="61" t="str">
        <f t="shared" si="36"/>
        <v>No</v>
      </c>
      <c r="BH28" s="61" t="str">
        <f t="shared" si="37"/>
        <v>No</v>
      </c>
      <c r="BI28" s="61" t="str">
        <f t="shared" si="38"/>
        <v>No</v>
      </c>
      <c r="BJ28" s="61" t="str">
        <f t="shared" si="39"/>
        <v>No</v>
      </c>
      <c r="BK28" s="61" t="str">
        <f t="shared" si="40"/>
        <v>No</v>
      </c>
      <c r="BL28" s="61" t="str">
        <f t="shared" si="41"/>
        <v>No</v>
      </c>
      <c r="BM28" s="61" t="str">
        <f t="shared" si="42"/>
        <v>No</v>
      </c>
      <c r="BN28" s="61" t="str">
        <f t="shared" si="43"/>
        <v>No</v>
      </c>
      <c r="BO28" s="61" t="str">
        <f t="shared" si="44"/>
        <v>No</v>
      </c>
      <c r="BP28" s="61" t="str">
        <f t="shared" si="45"/>
        <v>No</v>
      </c>
      <c r="BQ28" s="61" t="str">
        <f t="shared" si="46"/>
        <v>No</v>
      </c>
      <c r="BR28" s="61" t="str">
        <f t="shared" si="47"/>
        <v>No</v>
      </c>
      <c r="BS28" s="61" t="str">
        <f t="shared" si="48"/>
        <v>No</v>
      </c>
      <c r="BT28" s="61" t="str">
        <f t="shared" si="49"/>
        <v>No</v>
      </c>
      <c r="BU28" s="61" t="str">
        <f t="shared" si="50"/>
        <v>No</v>
      </c>
      <c r="BV28" s="61" t="str">
        <f t="shared" si="51"/>
        <v>No</v>
      </c>
      <c r="BW28" s="61" t="str">
        <f t="shared" si="52"/>
        <v>No</v>
      </c>
      <c r="BX28" s="61" t="str">
        <f t="shared" si="53"/>
        <v>No</v>
      </c>
      <c r="BY28" s="61" t="str">
        <f t="shared" si="54"/>
        <v>No</v>
      </c>
      <c r="BZ28" s="61" t="str">
        <f t="shared" si="55"/>
        <v>No</v>
      </c>
    </row>
    <row r="29" spans="1:78" x14ac:dyDescent="0.2">
      <c r="A29" s="64"/>
      <c r="B29" s="69"/>
      <c r="C29" s="69"/>
      <c r="D29" s="65"/>
      <c r="E29" s="65"/>
      <c r="F29" s="66"/>
      <c r="G29" s="67"/>
      <c r="H29" s="70"/>
      <c r="I29" s="70"/>
      <c r="J29" s="71"/>
      <c r="K29" s="70"/>
      <c r="L29" s="70"/>
      <c r="M29" s="70"/>
      <c r="N29" s="70"/>
      <c r="O29" s="70"/>
      <c r="P29" s="72"/>
      <c r="Q29" s="72"/>
      <c r="R29" s="72"/>
      <c r="S29" s="56" t="str">
        <f t="shared" si="0"/>
        <v>No</v>
      </c>
      <c r="T29" s="70"/>
      <c r="W29" t="s">
        <v>49</v>
      </c>
      <c r="X29" s="58" t="str">
        <f t="shared" si="1"/>
        <v>No</v>
      </c>
      <c r="Y29" s="61" t="str">
        <f t="shared" si="2"/>
        <v>No</v>
      </c>
      <c r="Z29" s="61" t="str">
        <f t="shared" si="3"/>
        <v>No</v>
      </c>
      <c r="AA29" s="61" t="str">
        <f t="shared" si="4"/>
        <v>No</v>
      </c>
      <c r="AB29" s="61" t="str">
        <f t="shared" si="5"/>
        <v>No</v>
      </c>
      <c r="AC29" s="61" t="str">
        <f t="shared" si="6"/>
        <v>No</v>
      </c>
      <c r="AD29" s="61" t="str">
        <f t="shared" si="7"/>
        <v>No</v>
      </c>
      <c r="AE29" s="61" t="str">
        <f t="shared" si="8"/>
        <v>No</v>
      </c>
      <c r="AF29" s="61" t="str">
        <f t="shared" si="9"/>
        <v>No</v>
      </c>
      <c r="AG29" s="61" t="str">
        <f t="shared" si="10"/>
        <v>No</v>
      </c>
      <c r="AH29" s="61" t="str">
        <f t="shared" si="11"/>
        <v>No</v>
      </c>
      <c r="AI29" s="58" t="str">
        <f t="shared" si="12"/>
        <v>No</v>
      </c>
      <c r="AJ29" s="61" t="str">
        <f t="shared" si="13"/>
        <v>No</v>
      </c>
      <c r="AK29" s="61" t="str">
        <f t="shared" si="14"/>
        <v>No</v>
      </c>
      <c r="AL29" s="61" t="str">
        <f t="shared" si="15"/>
        <v>No</v>
      </c>
      <c r="AM29" s="61" t="str">
        <f t="shared" si="16"/>
        <v>No</v>
      </c>
      <c r="AN29" s="61" t="str">
        <f t="shared" si="17"/>
        <v>No</v>
      </c>
      <c r="AO29" s="61" t="str">
        <f t="shared" si="18"/>
        <v>No</v>
      </c>
      <c r="AP29" s="61" t="str">
        <f t="shared" si="19"/>
        <v>No</v>
      </c>
      <c r="AQ29" s="61" t="str">
        <f t="shared" si="20"/>
        <v>No</v>
      </c>
      <c r="AR29" s="61" t="str">
        <f t="shared" si="21"/>
        <v>No</v>
      </c>
      <c r="AS29" s="61" t="str">
        <f t="shared" si="22"/>
        <v>No</v>
      </c>
      <c r="AT29" s="58" t="str">
        <f t="shared" si="23"/>
        <v>No</v>
      </c>
      <c r="AU29" s="61" t="str">
        <f t="shared" si="24"/>
        <v>No</v>
      </c>
      <c r="AV29" s="61" t="str">
        <f t="shared" si="25"/>
        <v>No</v>
      </c>
      <c r="AW29" s="61" t="str">
        <f t="shared" si="26"/>
        <v>No</v>
      </c>
      <c r="AX29" s="61" t="str">
        <f t="shared" si="27"/>
        <v>No</v>
      </c>
      <c r="AY29" s="61" t="str">
        <f t="shared" si="28"/>
        <v>No</v>
      </c>
      <c r="AZ29" s="61" t="str">
        <f t="shared" si="29"/>
        <v>No</v>
      </c>
      <c r="BA29" s="61" t="str">
        <f t="shared" si="30"/>
        <v>No</v>
      </c>
      <c r="BB29" s="61" t="str">
        <f t="shared" si="31"/>
        <v>No</v>
      </c>
      <c r="BC29" s="61" t="str">
        <f t="shared" si="32"/>
        <v>No</v>
      </c>
      <c r="BD29" s="61" t="str">
        <f t="shared" si="33"/>
        <v>No</v>
      </c>
      <c r="BE29" s="61" t="str">
        <f t="shared" si="34"/>
        <v>No</v>
      </c>
      <c r="BF29" s="61" t="str">
        <f t="shared" si="35"/>
        <v>No</v>
      </c>
      <c r="BG29" s="61" t="str">
        <f t="shared" si="36"/>
        <v>No</v>
      </c>
      <c r="BH29" s="61" t="str">
        <f t="shared" si="37"/>
        <v>No</v>
      </c>
      <c r="BI29" s="61" t="str">
        <f t="shared" si="38"/>
        <v>No</v>
      </c>
      <c r="BJ29" s="61" t="str">
        <f t="shared" si="39"/>
        <v>No</v>
      </c>
      <c r="BK29" s="61" t="str">
        <f t="shared" si="40"/>
        <v>No</v>
      </c>
      <c r="BL29" s="61" t="str">
        <f t="shared" si="41"/>
        <v>No</v>
      </c>
      <c r="BM29" s="61" t="str">
        <f t="shared" si="42"/>
        <v>No</v>
      </c>
      <c r="BN29" s="61" t="str">
        <f t="shared" si="43"/>
        <v>No</v>
      </c>
      <c r="BO29" s="61" t="str">
        <f t="shared" si="44"/>
        <v>No</v>
      </c>
      <c r="BP29" s="61" t="str">
        <f t="shared" si="45"/>
        <v>No</v>
      </c>
      <c r="BQ29" s="61" t="str">
        <f t="shared" si="46"/>
        <v>No</v>
      </c>
      <c r="BR29" s="61" t="str">
        <f t="shared" si="47"/>
        <v>No</v>
      </c>
      <c r="BS29" s="61" t="str">
        <f t="shared" si="48"/>
        <v>No</v>
      </c>
      <c r="BT29" s="61" t="str">
        <f t="shared" si="49"/>
        <v>No</v>
      </c>
      <c r="BU29" s="61" t="str">
        <f t="shared" si="50"/>
        <v>No</v>
      </c>
      <c r="BV29" s="61" t="str">
        <f t="shared" si="51"/>
        <v>No</v>
      </c>
      <c r="BW29" s="61" t="str">
        <f t="shared" si="52"/>
        <v>No</v>
      </c>
      <c r="BX29" s="61" t="str">
        <f t="shared" si="53"/>
        <v>No</v>
      </c>
      <c r="BY29" s="61" t="str">
        <f t="shared" si="54"/>
        <v>No</v>
      </c>
      <c r="BZ29" s="61" t="str">
        <f t="shared" si="55"/>
        <v>No</v>
      </c>
    </row>
    <row r="30" spans="1:78" x14ac:dyDescent="0.2">
      <c r="A30" s="64"/>
      <c r="B30" s="69"/>
      <c r="C30" s="69"/>
      <c r="D30" s="65"/>
      <c r="E30" s="65"/>
      <c r="F30" s="66"/>
      <c r="G30" s="67"/>
      <c r="H30" s="70"/>
      <c r="I30" s="70"/>
      <c r="J30" s="71"/>
      <c r="K30" s="70"/>
      <c r="L30" s="70"/>
      <c r="M30" s="70"/>
      <c r="N30" s="70"/>
      <c r="O30" s="70"/>
      <c r="P30" s="72"/>
      <c r="Q30" s="72"/>
      <c r="R30" s="72"/>
      <c r="S30" s="56" t="str">
        <f t="shared" si="0"/>
        <v>No</v>
      </c>
      <c r="T30" s="70"/>
      <c r="V30" s="32" t="s">
        <v>43</v>
      </c>
      <c r="W30" s="32" t="s">
        <v>115</v>
      </c>
      <c r="X30" s="58" t="str">
        <f t="shared" si="1"/>
        <v>No</v>
      </c>
      <c r="Y30" s="61" t="str">
        <f t="shared" si="2"/>
        <v>No</v>
      </c>
      <c r="Z30" s="61" t="str">
        <f t="shared" si="3"/>
        <v>No</v>
      </c>
      <c r="AA30" s="61" t="str">
        <f t="shared" si="4"/>
        <v>No</v>
      </c>
      <c r="AB30" s="61" t="str">
        <f t="shared" si="5"/>
        <v>No</v>
      </c>
      <c r="AC30" s="61" t="str">
        <f t="shared" si="6"/>
        <v>No</v>
      </c>
      <c r="AD30" s="61" t="str">
        <f t="shared" si="7"/>
        <v>No</v>
      </c>
      <c r="AE30" s="61" t="str">
        <f t="shared" si="8"/>
        <v>No</v>
      </c>
      <c r="AF30" s="61" t="str">
        <f t="shared" si="9"/>
        <v>No</v>
      </c>
      <c r="AG30" s="61" t="str">
        <f t="shared" si="10"/>
        <v>No</v>
      </c>
      <c r="AH30" s="61" t="str">
        <f t="shared" si="11"/>
        <v>No</v>
      </c>
      <c r="AI30" s="58" t="str">
        <f t="shared" si="12"/>
        <v>No</v>
      </c>
      <c r="AJ30" s="61" t="str">
        <f t="shared" si="13"/>
        <v>No</v>
      </c>
      <c r="AK30" s="61" t="str">
        <f t="shared" si="14"/>
        <v>No</v>
      </c>
      <c r="AL30" s="61" t="str">
        <f t="shared" si="15"/>
        <v>No</v>
      </c>
      <c r="AM30" s="61" t="str">
        <f t="shared" si="16"/>
        <v>No</v>
      </c>
      <c r="AN30" s="61" t="str">
        <f t="shared" si="17"/>
        <v>No</v>
      </c>
      <c r="AO30" s="61" t="str">
        <f t="shared" si="18"/>
        <v>No</v>
      </c>
      <c r="AP30" s="61" t="str">
        <f t="shared" si="19"/>
        <v>No</v>
      </c>
      <c r="AQ30" s="61" t="str">
        <f t="shared" si="20"/>
        <v>No</v>
      </c>
      <c r="AR30" s="61" t="str">
        <f t="shared" si="21"/>
        <v>No</v>
      </c>
      <c r="AS30" s="61" t="str">
        <f t="shared" si="22"/>
        <v>No</v>
      </c>
      <c r="AT30" s="58" t="str">
        <f t="shared" si="23"/>
        <v>No</v>
      </c>
      <c r="AU30" s="61" t="str">
        <f t="shared" si="24"/>
        <v>No</v>
      </c>
      <c r="AV30" s="61" t="str">
        <f t="shared" si="25"/>
        <v>No</v>
      </c>
      <c r="AW30" s="61" t="str">
        <f t="shared" si="26"/>
        <v>No</v>
      </c>
      <c r="AX30" s="61" t="str">
        <f t="shared" si="27"/>
        <v>No</v>
      </c>
      <c r="AY30" s="61" t="str">
        <f t="shared" si="28"/>
        <v>No</v>
      </c>
      <c r="AZ30" s="61" t="str">
        <f t="shared" si="29"/>
        <v>No</v>
      </c>
      <c r="BA30" s="61" t="str">
        <f t="shared" si="30"/>
        <v>No</v>
      </c>
      <c r="BB30" s="61" t="str">
        <f t="shared" si="31"/>
        <v>No</v>
      </c>
      <c r="BC30" s="61" t="str">
        <f t="shared" si="32"/>
        <v>No</v>
      </c>
      <c r="BD30" s="61" t="str">
        <f t="shared" si="33"/>
        <v>No</v>
      </c>
      <c r="BE30" s="61" t="str">
        <f t="shared" si="34"/>
        <v>No</v>
      </c>
      <c r="BF30" s="61" t="str">
        <f t="shared" si="35"/>
        <v>No</v>
      </c>
      <c r="BG30" s="61" t="str">
        <f t="shared" si="36"/>
        <v>No</v>
      </c>
      <c r="BH30" s="61" t="str">
        <f t="shared" si="37"/>
        <v>No</v>
      </c>
      <c r="BI30" s="61" t="str">
        <f t="shared" si="38"/>
        <v>No</v>
      </c>
      <c r="BJ30" s="61" t="str">
        <f t="shared" si="39"/>
        <v>No</v>
      </c>
      <c r="BK30" s="61" t="str">
        <f t="shared" si="40"/>
        <v>No</v>
      </c>
      <c r="BL30" s="61" t="str">
        <f t="shared" si="41"/>
        <v>No</v>
      </c>
      <c r="BM30" s="61" t="str">
        <f t="shared" si="42"/>
        <v>No</v>
      </c>
      <c r="BN30" s="61" t="str">
        <f t="shared" si="43"/>
        <v>No</v>
      </c>
      <c r="BO30" s="61" t="str">
        <f t="shared" si="44"/>
        <v>No</v>
      </c>
      <c r="BP30" s="61" t="str">
        <f t="shared" si="45"/>
        <v>No</v>
      </c>
      <c r="BQ30" s="61" t="str">
        <f t="shared" si="46"/>
        <v>No</v>
      </c>
      <c r="BR30" s="61" t="str">
        <f t="shared" si="47"/>
        <v>No</v>
      </c>
      <c r="BS30" s="61" t="str">
        <f t="shared" si="48"/>
        <v>No</v>
      </c>
      <c r="BT30" s="61" t="str">
        <f t="shared" si="49"/>
        <v>No</v>
      </c>
      <c r="BU30" s="61" t="str">
        <f t="shared" si="50"/>
        <v>No</v>
      </c>
      <c r="BV30" s="61" t="str">
        <f t="shared" si="51"/>
        <v>No</v>
      </c>
      <c r="BW30" s="61" t="str">
        <f t="shared" si="52"/>
        <v>No</v>
      </c>
      <c r="BX30" s="61" t="str">
        <f t="shared" si="53"/>
        <v>No</v>
      </c>
      <c r="BY30" s="61" t="str">
        <f t="shared" si="54"/>
        <v>No</v>
      </c>
      <c r="BZ30" s="61" t="str">
        <f t="shared" si="55"/>
        <v>No</v>
      </c>
    </row>
    <row r="31" spans="1:78" x14ac:dyDescent="0.2">
      <c r="A31" s="64"/>
      <c r="B31" s="69"/>
      <c r="C31" s="69"/>
      <c r="D31" s="65"/>
      <c r="E31" s="65"/>
      <c r="F31" s="66"/>
      <c r="G31" s="67"/>
      <c r="H31" s="70"/>
      <c r="I31" s="70"/>
      <c r="J31" s="71"/>
      <c r="K31" s="70"/>
      <c r="L31" s="70"/>
      <c r="M31" s="70"/>
      <c r="N31" s="70"/>
      <c r="O31" s="70"/>
      <c r="P31" s="72"/>
      <c r="Q31" s="72"/>
      <c r="R31" s="72"/>
      <c r="S31" s="56" t="str">
        <f t="shared" si="0"/>
        <v>No</v>
      </c>
      <c r="T31" s="70"/>
      <c r="V31" s="32" t="s">
        <v>57</v>
      </c>
      <c r="W31" s="32" t="s">
        <v>116</v>
      </c>
      <c r="X31" s="58" t="str">
        <f t="shared" si="1"/>
        <v>No</v>
      </c>
      <c r="Y31" s="61" t="str">
        <f t="shared" si="2"/>
        <v>No</v>
      </c>
      <c r="Z31" s="61" t="str">
        <f t="shared" si="3"/>
        <v>No</v>
      </c>
      <c r="AA31" s="61" t="str">
        <f t="shared" si="4"/>
        <v>No</v>
      </c>
      <c r="AB31" s="61" t="str">
        <f t="shared" si="5"/>
        <v>No</v>
      </c>
      <c r="AC31" s="61" t="str">
        <f t="shared" si="6"/>
        <v>No</v>
      </c>
      <c r="AD31" s="61" t="str">
        <f t="shared" si="7"/>
        <v>No</v>
      </c>
      <c r="AE31" s="61" t="str">
        <f t="shared" si="8"/>
        <v>No</v>
      </c>
      <c r="AF31" s="61" t="str">
        <f t="shared" si="9"/>
        <v>No</v>
      </c>
      <c r="AG31" s="61" t="str">
        <f t="shared" si="10"/>
        <v>No</v>
      </c>
      <c r="AH31" s="61" t="str">
        <f t="shared" si="11"/>
        <v>No</v>
      </c>
      <c r="AI31" s="58" t="str">
        <f t="shared" si="12"/>
        <v>No</v>
      </c>
      <c r="AJ31" s="61" t="str">
        <f t="shared" si="13"/>
        <v>No</v>
      </c>
      <c r="AK31" s="61" t="str">
        <f t="shared" si="14"/>
        <v>No</v>
      </c>
      <c r="AL31" s="61" t="str">
        <f t="shared" si="15"/>
        <v>No</v>
      </c>
      <c r="AM31" s="61" t="str">
        <f t="shared" si="16"/>
        <v>No</v>
      </c>
      <c r="AN31" s="61" t="str">
        <f t="shared" si="17"/>
        <v>No</v>
      </c>
      <c r="AO31" s="61" t="str">
        <f t="shared" si="18"/>
        <v>No</v>
      </c>
      <c r="AP31" s="61" t="str">
        <f t="shared" si="19"/>
        <v>No</v>
      </c>
      <c r="AQ31" s="61" t="str">
        <f t="shared" si="20"/>
        <v>No</v>
      </c>
      <c r="AR31" s="61" t="str">
        <f t="shared" si="21"/>
        <v>No</v>
      </c>
      <c r="AS31" s="61" t="str">
        <f t="shared" si="22"/>
        <v>No</v>
      </c>
      <c r="AT31" s="58" t="str">
        <f t="shared" si="23"/>
        <v>No</v>
      </c>
      <c r="AU31" s="61" t="str">
        <f t="shared" si="24"/>
        <v>No</v>
      </c>
      <c r="AV31" s="61" t="str">
        <f t="shared" si="25"/>
        <v>No</v>
      </c>
      <c r="AW31" s="61" t="str">
        <f t="shared" si="26"/>
        <v>No</v>
      </c>
      <c r="AX31" s="61" t="str">
        <f t="shared" si="27"/>
        <v>No</v>
      </c>
      <c r="AY31" s="61" t="str">
        <f t="shared" si="28"/>
        <v>No</v>
      </c>
      <c r="AZ31" s="61" t="str">
        <f t="shared" si="29"/>
        <v>No</v>
      </c>
      <c r="BA31" s="61" t="str">
        <f t="shared" si="30"/>
        <v>No</v>
      </c>
      <c r="BB31" s="61" t="str">
        <f t="shared" si="31"/>
        <v>No</v>
      </c>
      <c r="BC31" s="61" t="str">
        <f t="shared" si="32"/>
        <v>No</v>
      </c>
      <c r="BD31" s="61" t="str">
        <f t="shared" si="33"/>
        <v>No</v>
      </c>
      <c r="BE31" s="61" t="str">
        <f t="shared" si="34"/>
        <v>No</v>
      </c>
      <c r="BF31" s="61" t="str">
        <f t="shared" si="35"/>
        <v>No</v>
      </c>
      <c r="BG31" s="61" t="str">
        <f t="shared" si="36"/>
        <v>No</v>
      </c>
      <c r="BH31" s="61" t="str">
        <f t="shared" si="37"/>
        <v>No</v>
      </c>
      <c r="BI31" s="61" t="str">
        <f t="shared" si="38"/>
        <v>No</v>
      </c>
      <c r="BJ31" s="61" t="str">
        <f t="shared" si="39"/>
        <v>No</v>
      </c>
      <c r="BK31" s="61" t="str">
        <f t="shared" si="40"/>
        <v>No</v>
      </c>
      <c r="BL31" s="61" t="str">
        <f t="shared" si="41"/>
        <v>No</v>
      </c>
      <c r="BM31" s="61" t="str">
        <f t="shared" si="42"/>
        <v>No</v>
      </c>
      <c r="BN31" s="61" t="str">
        <f t="shared" si="43"/>
        <v>No</v>
      </c>
      <c r="BO31" s="61" t="str">
        <f t="shared" si="44"/>
        <v>No</v>
      </c>
      <c r="BP31" s="61" t="str">
        <f t="shared" si="45"/>
        <v>No</v>
      </c>
      <c r="BQ31" s="61" t="str">
        <f t="shared" si="46"/>
        <v>No</v>
      </c>
      <c r="BR31" s="61" t="str">
        <f t="shared" si="47"/>
        <v>No</v>
      </c>
      <c r="BS31" s="61" t="str">
        <f t="shared" si="48"/>
        <v>No</v>
      </c>
      <c r="BT31" s="61" t="str">
        <f t="shared" si="49"/>
        <v>No</v>
      </c>
      <c r="BU31" s="61" t="str">
        <f t="shared" si="50"/>
        <v>No</v>
      </c>
      <c r="BV31" s="61" t="str">
        <f t="shared" si="51"/>
        <v>No</v>
      </c>
      <c r="BW31" s="61" t="str">
        <f t="shared" si="52"/>
        <v>No</v>
      </c>
      <c r="BX31" s="61" t="str">
        <f t="shared" si="53"/>
        <v>No</v>
      </c>
      <c r="BY31" s="61" t="str">
        <f t="shared" si="54"/>
        <v>No</v>
      </c>
      <c r="BZ31" s="61" t="str">
        <f t="shared" si="55"/>
        <v>No</v>
      </c>
    </row>
    <row r="32" spans="1:78" x14ac:dyDescent="0.2">
      <c r="A32" s="64"/>
      <c r="B32" s="69"/>
      <c r="C32" s="69"/>
      <c r="D32" s="65"/>
      <c r="E32" s="65"/>
      <c r="F32" s="66"/>
      <c r="G32" s="67"/>
      <c r="H32" s="70"/>
      <c r="I32" s="70"/>
      <c r="J32" s="71"/>
      <c r="K32" s="70"/>
      <c r="L32" s="70"/>
      <c r="M32" s="70"/>
      <c r="N32" s="70"/>
      <c r="O32" s="70"/>
      <c r="P32" s="72"/>
      <c r="Q32" s="72"/>
      <c r="R32" s="72"/>
      <c r="S32" s="56" t="str">
        <f t="shared" si="0"/>
        <v>No</v>
      </c>
      <c r="T32" s="70"/>
      <c r="V32" s="32" t="s">
        <v>58</v>
      </c>
      <c r="W32" s="32" t="s">
        <v>117</v>
      </c>
      <c r="X32" s="58" t="str">
        <f t="shared" si="1"/>
        <v>No</v>
      </c>
      <c r="Y32" s="61" t="str">
        <f t="shared" si="2"/>
        <v>No</v>
      </c>
      <c r="Z32" s="61" t="str">
        <f t="shared" si="3"/>
        <v>No</v>
      </c>
      <c r="AA32" s="61" t="str">
        <f t="shared" si="4"/>
        <v>No</v>
      </c>
      <c r="AB32" s="61" t="str">
        <f t="shared" si="5"/>
        <v>No</v>
      </c>
      <c r="AC32" s="61" t="str">
        <f t="shared" si="6"/>
        <v>No</v>
      </c>
      <c r="AD32" s="61" t="str">
        <f t="shared" si="7"/>
        <v>No</v>
      </c>
      <c r="AE32" s="61" t="str">
        <f t="shared" si="8"/>
        <v>No</v>
      </c>
      <c r="AF32" s="61" t="str">
        <f t="shared" si="9"/>
        <v>No</v>
      </c>
      <c r="AG32" s="61" t="str">
        <f t="shared" si="10"/>
        <v>No</v>
      </c>
      <c r="AH32" s="61" t="str">
        <f t="shared" si="11"/>
        <v>No</v>
      </c>
      <c r="AI32" s="58" t="str">
        <f t="shared" si="12"/>
        <v>No</v>
      </c>
      <c r="AJ32" s="61" t="str">
        <f t="shared" si="13"/>
        <v>No</v>
      </c>
      <c r="AK32" s="61" t="str">
        <f t="shared" si="14"/>
        <v>No</v>
      </c>
      <c r="AL32" s="61" t="str">
        <f t="shared" si="15"/>
        <v>No</v>
      </c>
      <c r="AM32" s="61" t="str">
        <f t="shared" si="16"/>
        <v>No</v>
      </c>
      <c r="AN32" s="61" t="str">
        <f t="shared" si="17"/>
        <v>No</v>
      </c>
      <c r="AO32" s="61" t="str">
        <f t="shared" si="18"/>
        <v>No</v>
      </c>
      <c r="AP32" s="61" t="str">
        <f t="shared" si="19"/>
        <v>No</v>
      </c>
      <c r="AQ32" s="61" t="str">
        <f t="shared" si="20"/>
        <v>No</v>
      </c>
      <c r="AR32" s="61" t="str">
        <f t="shared" si="21"/>
        <v>No</v>
      </c>
      <c r="AS32" s="61" t="str">
        <f t="shared" si="22"/>
        <v>No</v>
      </c>
      <c r="AT32" s="58" t="str">
        <f t="shared" si="23"/>
        <v>No</v>
      </c>
      <c r="AU32" s="61" t="str">
        <f t="shared" si="24"/>
        <v>No</v>
      </c>
      <c r="AV32" s="61" t="str">
        <f t="shared" si="25"/>
        <v>No</v>
      </c>
      <c r="AW32" s="61" t="str">
        <f t="shared" si="26"/>
        <v>No</v>
      </c>
      <c r="AX32" s="61" t="str">
        <f t="shared" si="27"/>
        <v>No</v>
      </c>
      <c r="AY32" s="61" t="str">
        <f t="shared" si="28"/>
        <v>No</v>
      </c>
      <c r="AZ32" s="61" t="str">
        <f t="shared" si="29"/>
        <v>No</v>
      </c>
      <c r="BA32" s="61" t="str">
        <f t="shared" si="30"/>
        <v>No</v>
      </c>
      <c r="BB32" s="61" t="str">
        <f t="shared" si="31"/>
        <v>No</v>
      </c>
      <c r="BC32" s="61" t="str">
        <f t="shared" si="32"/>
        <v>No</v>
      </c>
      <c r="BD32" s="61" t="str">
        <f t="shared" si="33"/>
        <v>No</v>
      </c>
      <c r="BE32" s="61" t="str">
        <f t="shared" si="34"/>
        <v>No</v>
      </c>
      <c r="BF32" s="61" t="str">
        <f t="shared" si="35"/>
        <v>No</v>
      </c>
      <c r="BG32" s="61" t="str">
        <f t="shared" si="36"/>
        <v>No</v>
      </c>
      <c r="BH32" s="61" t="str">
        <f t="shared" si="37"/>
        <v>No</v>
      </c>
      <c r="BI32" s="61" t="str">
        <f t="shared" si="38"/>
        <v>No</v>
      </c>
      <c r="BJ32" s="61" t="str">
        <f t="shared" si="39"/>
        <v>No</v>
      </c>
      <c r="BK32" s="61" t="str">
        <f t="shared" si="40"/>
        <v>No</v>
      </c>
      <c r="BL32" s="61" t="str">
        <f t="shared" si="41"/>
        <v>No</v>
      </c>
      <c r="BM32" s="61" t="str">
        <f t="shared" si="42"/>
        <v>No</v>
      </c>
      <c r="BN32" s="61" t="str">
        <f t="shared" si="43"/>
        <v>No</v>
      </c>
      <c r="BO32" s="61" t="str">
        <f t="shared" si="44"/>
        <v>No</v>
      </c>
      <c r="BP32" s="61" t="str">
        <f t="shared" si="45"/>
        <v>No</v>
      </c>
      <c r="BQ32" s="61" t="str">
        <f t="shared" si="46"/>
        <v>No</v>
      </c>
      <c r="BR32" s="61" t="str">
        <f t="shared" si="47"/>
        <v>No</v>
      </c>
      <c r="BS32" s="61" t="str">
        <f t="shared" si="48"/>
        <v>No</v>
      </c>
      <c r="BT32" s="61" t="str">
        <f t="shared" si="49"/>
        <v>No</v>
      </c>
      <c r="BU32" s="61" t="str">
        <f t="shared" si="50"/>
        <v>No</v>
      </c>
      <c r="BV32" s="61" t="str">
        <f t="shared" si="51"/>
        <v>No</v>
      </c>
      <c r="BW32" s="61" t="str">
        <f t="shared" si="52"/>
        <v>No</v>
      </c>
      <c r="BX32" s="61" t="str">
        <f t="shared" si="53"/>
        <v>No</v>
      </c>
      <c r="BY32" s="61" t="str">
        <f t="shared" si="54"/>
        <v>No</v>
      </c>
      <c r="BZ32" s="61" t="str">
        <f t="shared" si="55"/>
        <v>No</v>
      </c>
    </row>
    <row r="33" spans="1:78" x14ac:dyDescent="0.2">
      <c r="A33" s="64"/>
      <c r="B33" s="69"/>
      <c r="C33" s="69"/>
      <c r="D33" s="65"/>
      <c r="E33" s="65"/>
      <c r="F33" s="66"/>
      <c r="G33" s="67"/>
      <c r="H33" s="70"/>
      <c r="I33" s="70"/>
      <c r="J33" s="71"/>
      <c r="K33" s="70"/>
      <c r="L33" s="70"/>
      <c r="M33" s="70"/>
      <c r="N33" s="70"/>
      <c r="O33" s="70"/>
      <c r="P33" s="72"/>
      <c r="Q33" s="72"/>
      <c r="R33" s="72"/>
      <c r="S33" s="56" t="str">
        <f t="shared" si="0"/>
        <v>No</v>
      </c>
      <c r="T33" s="70"/>
      <c r="V33" s="32" t="s">
        <v>47</v>
      </c>
      <c r="W33" t="s">
        <v>118</v>
      </c>
      <c r="X33" s="58" t="str">
        <f t="shared" si="1"/>
        <v>No</v>
      </c>
      <c r="Y33" s="61" t="str">
        <f t="shared" si="2"/>
        <v>No</v>
      </c>
      <c r="Z33" s="61" t="str">
        <f t="shared" si="3"/>
        <v>No</v>
      </c>
      <c r="AA33" s="61" t="str">
        <f t="shared" si="4"/>
        <v>No</v>
      </c>
      <c r="AB33" s="61" t="str">
        <f t="shared" si="5"/>
        <v>No</v>
      </c>
      <c r="AC33" s="61" t="str">
        <f t="shared" si="6"/>
        <v>No</v>
      </c>
      <c r="AD33" s="61" t="str">
        <f t="shared" si="7"/>
        <v>No</v>
      </c>
      <c r="AE33" s="61" t="str">
        <f t="shared" si="8"/>
        <v>No</v>
      </c>
      <c r="AF33" s="61" t="str">
        <f t="shared" si="9"/>
        <v>No</v>
      </c>
      <c r="AG33" s="61" t="str">
        <f t="shared" si="10"/>
        <v>No</v>
      </c>
      <c r="AH33" s="61" t="str">
        <f t="shared" si="11"/>
        <v>No</v>
      </c>
      <c r="AI33" s="58" t="str">
        <f t="shared" si="12"/>
        <v>No</v>
      </c>
      <c r="AJ33" s="61" t="str">
        <f t="shared" si="13"/>
        <v>No</v>
      </c>
      <c r="AK33" s="61" t="str">
        <f t="shared" si="14"/>
        <v>No</v>
      </c>
      <c r="AL33" s="61" t="str">
        <f t="shared" si="15"/>
        <v>No</v>
      </c>
      <c r="AM33" s="61" t="str">
        <f t="shared" si="16"/>
        <v>No</v>
      </c>
      <c r="AN33" s="61" t="str">
        <f t="shared" si="17"/>
        <v>No</v>
      </c>
      <c r="AO33" s="61" t="str">
        <f t="shared" si="18"/>
        <v>No</v>
      </c>
      <c r="AP33" s="61" t="str">
        <f t="shared" si="19"/>
        <v>No</v>
      </c>
      <c r="AQ33" s="61" t="str">
        <f t="shared" si="20"/>
        <v>No</v>
      </c>
      <c r="AR33" s="61" t="str">
        <f t="shared" si="21"/>
        <v>No</v>
      </c>
      <c r="AS33" s="61" t="str">
        <f t="shared" si="22"/>
        <v>No</v>
      </c>
      <c r="AT33" s="58" t="str">
        <f t="shared" si="23"/>
        <v>No</v>
      </c>
      <c r="AU33" s="61" t="str">
        <f t="shared" si="24"/>
        <v>No</v>
      </c>
      <c r="AV33" s="61" t="str">
        <f t="shared" si="25"/>
        <v>No</v>
      </c>
      <c r="AW33" s="61" t="str">
        <f t="shared" si="26"/>
        <v>No</v>
      </c>
      <c r="AX33" s="61" t="str">
        <f t="shared" si="27"/>
        <v>No</v>
      </c>
      <c r="AY33" s="61" t="str">
        <f t="shared" si="28"/>
        <v>No</v>
      </c>
      <c r="AZ33" s="61" t="str">
        <f t="shared" si="29"/>
        <v>No</v>
      </c>
      <c r="BA33" s="61" t="str">
        <f t="shared" si="30"/>
        <v>No</v>
      </c>
      <c r="BB33" s="61" t="str">
        <f t="shared" si="31"/>
        <v>No</v>
      </c>
      <c r="BC33" s="61" t="str">
        <f t="shared" si="32"/>
        <v>No</v>
      </c>
      <c r="BD33" s="61" t="str">
        <f t="shared" si="33"/>
        <v>No</v>
      </c>
      <c r="BE33" s="61" t="str">
        <f t="shared" si="34"/>
        <v>No</v>
      </c>
      <c r="BF33" s="61" t="str">
        <f t="shared" si="35"/>
        <v>No</v>
      </c>
      <c r="BG33" s="61" t="str">
        <f t="shared" si="36"/>
        <v>No</v>
      </c>
      <c r="BH33" s="61" t="str">
        <f t="shared" si="37"/>
        <v>No</v>
      </c>
      <c r="BI33" s="61" t="str">
        <f t="shared" si="38"/>
        <v>No</v>
      </c>
      <c r="BJ33" s="61" t="str">
        <f t="shared" si="39"/>
        <v>No</v>
      </c>
      <c r="BK33" s="61" t="str">
        <f t="shared" si="40"/>
        <v>No</v>
      </c>
      <c r="BL33" s="61" t="str">
        <f t="shared" si="41"/>
        <v>No</v>
      </c>
      <c r="BM33" s="61" t="str">
        <f t="shared" si="42"/>
        <v>No</v>
      </c>
      <c r="BN33" s="61" t="str">
        <f t="shared" si="43"/>
        <v>No</v>
      </c>
      <c r="BO33" s="61" t="str">
        <f t="shared" si="44"/>
        <v>No</v>
      </c>
      <c r="BP33" s="61" t="str">
        <f t="shared" si="45"/>
        <v>No</v>
      </c>
      <c r="BQ33" s="61" t="str">
        <f t="shared" si="46"/>
        <v>No</v>
      </c>
      <c r="BR33" s="61" t="str">
        <f t="shared" si="47"/>
        <v>No</v>
      </c>
      <c r="BS33" s="61" t="str">
        <f t="shared" si="48"/>
        <v>No</v>
      </c>
      <c r="BT33" s="61" t="str">
        <f t="shared" si="49"/>
        <v>No</v>
      </c>
      <c r="BU33" s="61" t="str">
        <f t="shared" si="50"/>
        <v>No</v>
      </c>
      <c r="BV33" s="61" t="str">
        <f t="shared" si="51"/>
        <v>No</v>
      </c>
      <c r="BW33" s="61" t="str">
        <f t="shared" si="52"/>
        <v>No</v>
      </c>
      <c r="BX33" s="61" t="str">
        <f t="shared" si="53"/>
        <v>No</v>
      </c>
      <c r="BY33" s="61" t="str">
        <f t="shared" si="54"/>
        <v>No</v>
      </c>
      <c r="BZ33" s="61" t="str">
        <f t="shared" si="55"/>
        <v>No</v>
      </c>
    </row>
    <row r="34" spans="1:78" x14ac:dyDescent="0.2">
      <c r="A34" s="64"/>
      <c r="B34" s="69"/>
      <c r="C34" s="69"/>
      <c r="D34" s="65"/>
      <c r="E34" s="65"/>
      <c r="F34" s="66"/>
      <c r="G34" s="67"/>
      <c r="H34" s="70"/>
      <c r="I34" s="70"/>
      <c r="J34" s="71"/>
      <c r="K34" s="70"/>
      <c r="L34" s="70"/>
      <c r="M34" s="70"/>
      <c r="N34" s="70"/>
      <c r="O34" s="70"/>
      <c r="P34" s="72"/>
      <c r="Q34" s="72"/>
      <c r="R34" s="72"/>
      <c r="S34" s="56" t="str">
        <f t="shared" si="0"/>
        <v>No</v>
      </c>
      <c r="T34" s="70"/>
      <c r="W34" s="32"/>
      <c r="X34" s="58" t="str">
        <f t="shared" si="1"/>
        <v>No</v>
      </c>
      <c r="Y34" s="61" t="str">
        <f t="shared" si="2"/>
        <v>No</v>
      </c>
      <c r="Z34" s="61" t="str">
        <f t="shared" si="3"/>
        <v>No</v>
      </c>
      <c r="AA34" s="61" t="str">
        <f t="shared" si="4"/>
        <v>No</v>
      </c>
      <c r="AB34" s="61" t="str">
        <f t="shared" si="5"/>
        <v>No</v>
      </c>
      <c r="AC34" s="61" t="str">
        <f t="shared" si="6"/>
        <v>No</v>
      </c>
      <c r="AD34" s="61" t="str">
        <f t="shared" si="7"/>
        <v>No</v>
      </c>
      <c r="AE34" s="61" t="str">
        <f t="shared" si="8"/>
        <v>No</v>
      </c>
      <c r="AF34" s="61" t="str">
        <f t="shared" si="9"/>
        <v>No</v>
      </c>
      <c r="AG34" s="61" t="str">
        <f t="shared" si="10"/>
        <v>No</v>
      </c>
      <c r="AH34" s="61" t="str">
        <f t="shared" si="11"/>
        <v>No</v>
      </c>
      <c r="AI34" s="58" t="str">
        <f t="shared" si="12"/>
        <v>No</v>
      </c>
      <c r="AJ34" s="61" t="str">
        <f t="shared" si="13"/>
        <v>No</v>
      </c>
      <c r="AK34" s="61" t="str">
        <f t="shared" si="14"/>
        <v>No</v>
      </c>
      <c r="AL34" s="61" t="str">
        <f t="shared" si="15"/>
        <v>No</v>
      </c>
      <c r="AM34" s="61" t="str">
        <f t="shared" si="16"/>
        <v>No</v>
      </c>
      <c r="AN34" s="61" t="str">
        <f t="shared" si="17"/>
        <v>No</v>
      </c>
      <c r="AO34" s="61" t="str">
        <f t="shared" si="18"/>
        <v>No</v>
      </c>
      <c r="AP34" s="61" t="str">
        <f t="shared" si="19"/>
        <v>No</v>
      </c>
      <c r="AQ34" s="61" t="str">
        <f t="shared" si="20"/>
        <v>No</v>
      </c>
      <c r="AR34" s="61" t="str">
        <f t="shared" si="21"/>
        <v>No</v>
      </c>
      <c r="AS34" s="61" t="str">
        <f t="shared" si="22"/>
        <v>No</v>
      </c>
      <c r="AT34" s="58" t="str">
        <f t="shared" si="23"/>
        <v>No</v>
      </c>
      <c r="AU34" s="61" t="str">
        <f t="shared" si="24"/>
        <v>No</v>
      </c>
      <c r="AV34" s="61" t="str">
        <f t="shared" si="25"/>
        <v>No</v>
      </c>
      <c r="AW34" s="61" t="str">
        <f t="shared" si="26"/>
        <v>No</v>
      </c>
      <c r="AX34" s="61" t="str">
        <f t="shared" si="27"/>
        <v>No</v>
      </c>
      <c r="AY34" s="61" t="str">
        <f t="shared" si="28"/>
        <v>No</v>
      </c>
      <c r="AZ34" s="61" t="str">
        <f t="shared" si="29"/>
        <v>No</v>
      </c>
      <c r="BA34" s="61" t="str">
        <f t="shared" si="30"/>
        <v>No</v>
      </c>
      <c r="BB34" s="61" t="str">
        <f t="shared" si="31"/>
        <v>No</v>
      </c>
      <c r="BC34" s="61" t="str">
        <f t="shared" si="32"/>
        <v>No</v>
      </c>
      <c r="BD34" s="61" t="str">
        <f t="shared" si="33"/>
        <v>No</v>
      </c>
      <c r="BE34" s="61" t="str">
        <f t="shared" si="34"/>
        <v>No</v>
      </c>
      <c r="BF34" s="61" t="str">
        <f t="shared" si="35"/>
        <v>No</v>
      </c>
      <c r="BG34" s="61" t="str">
        <f t="shared" si="36"/>
        <v>No</v>
      </c>
      <c r="BH34" s="61" t="str">
        <f t="shared" si="37"/>
        <v>No</v>
      </c>
      <c r="BI34" s="61" t="str">
        <f t="shared" si="38"/>
        <v>No</v>
      </c>
      <c r="BJ34" s="61" t="str">
        <f t="shared" si="39"/>
        <v>No</v>
      </c>
      <c r="BK34" s="61" t="str">
        <f t="shared" si="40"/>
        <v>No</v>
      </c>
      <c r="BL34" s="61" t="str">
        <f t="shared" si="41"/>
        <v>No</v>
      </c>
      <c r="BM34" s="61" t="str">
        <f t="shared" si="42"/>
        <v>No</v>
      </c>
      <c r="BN34" s="61" t="str">
        <f t="shared" si="43"/>
        <v>No</v>
      </c>
      <c r="BO34" s="61" t="str">
        <f t="shared" si="44"/>
        <v>No</v>
      </c>
      <c r="BP34" s="61" t="str">
        <f t="shared" si="45"/>
        <v>No</v>
      </c>
      <c r="BQ34" s="61" t="str">
        <f t="shared" si="46"/>
        <v>No</v>
      </c>
      <c r="BR34" s="61" t="str">
        <f t="shared" si="47"/>
        <v>No</v>
      </c>
      <c r="BS34" s="61" t="str">
        <f t="shared" si="48"/>
        <v>No</v>
      </c>
      <c r="BT34" s="61" t="str">
        <f t="shared" si="49"/>
        <v>No</v>
      </c>
      <c r="BU34" s="61" t="str">
        <f t="shared" si="50"/>
        <v>No</v>
      </c>
      <c r="BV34" s="61" t="str">
        <f t="shared" si="51"/>
        <v>No</v>
      </c>
      <c r="BW34" s="61" t="str">
        <f t="shared" si="52"/>
        <v>No</v>
      </c>
      <c r="BX34" s="61" t="str">
        <f t="shared" si="53"/>
        <v>No</v>
      </c>
      <c r="BY34" s="61" t="str">
        <f t="shared" si="54"/>
        <v>No</v>
      </c>
      <c r="BZ34" s="61" t="str">
        <f t="shared" si="55"/>
        <v>No</v>
      </c>
    </row>
    <row r="35" spans="1:78" x14ac:dyDescent="0.2">
      <c r="A35" s="64"/>
      <c r="B35" s="69"/>
      <c r="C35" s="69"/>
      <c r="D35" s="65"/>
      <c r="E35" s="65"/>
      <c r="F35" s="66"/>
      <c r="G35" s="67"/>
      <c r="H35" s="70"/>
      <c r="I35" s="70"/>
      <c r="J35" s="71"/>
      <c r="K35" s="70"/>
      <c r="L35" s="70"/>
      <c r="M35" s="70"/>
      <c r="N35" s="70"/>
      <c r="O35" s="70"/>
      <c r="P35" s="72"/>
      <c r="Q35" s="72"/>
      <c r="R35" s="72"/>
      <c r="S35" s="56" t="str">
        <f t="shared" si="0"/>
        <v>No</v>
      </c>
      <c r="T35" s="70"/>
      <c r="W35" s="32"/>
      <c r="X35" s="58" t="str">
        <f t="shared" si="1"/>
        <v>No</v>
      </c>
      <c r="Y35" s="61" t="str">
        <f t="shared" si="2"/>
        <v>No</v>
      </c>
      <c r="Z35" s="61" t="str">
        <f t="shared" si="3"/>
        <v>No</v>
      </c>
      <c r="AA35" s="61" t="str">
        <f t="shared" si="4"/>
        <v>No</v>
      </c>
      <c r="AB35" s="61" t="str">
        <f t="shared" si="5"/>
        <v>No</v>
      </c>
      <c r="AC35" s="61" t="str">
        <f t="shared" si="6"/>
        <v>No</v>
      </c>
      <c r="AD35" s="61" t="str">
        <f t="shared" si="7"/>
        <v>No</v>
      </c>
      <c r="AE35" s="61" t="str">
        <f t="shared" si="8"/>
        <v>No</v>
      </c>
      <c r="AF35" s="61" t="str">
        <f t="shared" si="9"/>
        <v>No</v>
      </c>
      <c r="AG35" s="61" t="str">
        <f t="shared" si="10"/>
        <v>No</v>
      </c>
      <c r="AH35" s="61" t="str">
        <f t="shared" si="11"/>
        <v>No</v>
      </c>
      <c r="AI35" s="58" t="str">
        <f t="shared" si="12"/>
        <v>No</v>
      </c>
      <c r="AJ35" s="61" t="str">
        <f t="shared" si="13"/>
        <v>No</v>
      </c>
      <c r="AK35" s="61" t="str">
        <f t="shared" si="14"/>
        <v>No</v>
      </c>
      <c r="AL35" s="61" t="str">
        <f t="shared" si="15"/>
        <v>No</v>
      </c>
      <c r="AM35" s="61" t="str">
        <f t="shared" si="16"/>
        <v>No</v>
      </c>
      <c r="AN35" s="61" t="str">
        <f t="shared" si="17"/>
        <v>No</v>
      </c>
      <c r="AO35" s="61" t="str">
        <f t="shared" si="18"/>
        <v>No</v>
      </c>
      <c r="AP35" s="61" t="str">
        <f t="shared" si="19"/>
        <v>No</v>
      </c>
      <c r="AQ35" s="61" t="str">
        <f t="shared" si="20"/>
        <v>No</v>
      </c>
      <c r="AR35" s="61" t="str">
        <f t="shared" si="21"/>
        <v>No</v>
      </c>
      <c r="AS35" s="61" t="str">
        <f t="shared" si="22"/>
        <v>No</v>
      </c>
      <c r="AT35" s="58" t="str">
        <f t="shared" si="23"/>
        <v>No</v>
      </c>
      <c r="AU35" s="61" t="str">
        <f t="shared" si="24"/>
        <v>No</v>
      </c>
      <c r="AV35" s="61" t="str">
        <f t="shared" si="25"/>
        <v>No</v>
      </c>
      <c r="AW35" s="61" t="str">
        <f t="shared" si="26"/>
        <v>No</v>
      </c>
      <c r="AX35" s="61" t="str">
        <f t="shared" si="27"/>
        <v>No</v>
      </c>
      <c r="AY35" s="61" t="str">
        <f t="shared" si="28"/>
        <v>No</v>
      </c>
      <c r="AZ35" s="61" t="str">
        <f t="shared" si="29"/>
        <v>No</v>
      </c>
      <c r="BA35" s="61" t="str">
        <f t="shared" si="30"/>
        <v>No</v>
      </c>
      <c r="BB35" s="61" t="str">
        <f t="shared" si="31"/>
        <v>No</v>
      </c>
      <c r="BC35" s="61" t="str">
        <f t="shared" si="32"/>
        <v>No</v>
      </c>
      <c r="BD35" s="61" t="str">
        <f t="shared" si="33"/>
        <v>No</v>
      </c>
      <c r="BE35" s="61" t="str">
        <f t="shared" si="34"/>
        <v>No</v>
      </c>
      <c r="BF35" s="61" t="str">
        <f t="shared" si="35"/>
        <v>No</v>
      </c>
      <c r="BG35" s="61" t="str">
        <f t="shared" si="36"/>
        <v>No</v>
      </c>
      <c r="BH35" s="61" t="str">
        <f t="shared" si="37"/>
        <v>No</v>
      </c>
      <c r="BI35" s="61" t="str">
        <f t="shared" si="38"/>
        <v>No</v>
      </c>
      <c r="BJ35" s="61" t="str">
        <f t="shared" si="39"/>
        <v>No</v>
      </c>
      <c r="BK35" s="61" t="str">
        <f t="shared" si="40"/>
        <v>No</v>
      </c>
      <c r="BL35" s="61" t="str">
        <f t="shared" si="41"/>
        <v>No</v>
      </c>
      <c r="BM35" s="61" t="str">
        <f t="shared" si="42"/>
        <v>No</v>
      </c>
      <c r="BN35" s="61" t="str">
        <f t="shared" si="43"/>
        <v>No</v>
      </c>
      <c r="BO35" s="61" t="str">
        <f t="shared" si="44"/>
        <v>No</v>
      </c>
      <c r="BP35" s="61" t="str">
        <f t="shared" si="45"/>
        <v>No</v>
      </c>
      <c r="BQ35" s="61" t="str">
        <f t="shared" si="46"/>
        <v>No</v>
      </c>
      <c r="BR35" s="61" t="str">
        <f t="shared" si="47"/>
        <v>No</v>
      </c>
      <c r="BS35" s="61" t="str">
        <f t="shared" si="48"/>
        <v>No</v>
      </c>
      <c r="BT35" s="61" t="str">
        <f t="shared" si="49"/>
        <v>No</v>
      </c>
      <c r="BU35" s="61" t="str">
        <f t="shared" si="50"/>
        <v>No</v>
      </c>
      <c r="BV35" s="61" t="str">
        <f t="shared" si="51"/>
        <v>No</v>
      </c>
      <c r="BW35" s="61" t="str">
        <f t="shared" si="52"/>
        <v>No</v>
      </c>
      <c r="BX35" s="61" t="str">
        <f t="shared" si="53"/>
        <v>No</v>
      </c>
      <c r="BY35" s="61" t="str">
        <f t="shared" si="54"/>
        <v>No</v>
      </c>
      <c r="BZ35" s="61" t="str">
        <f t="shared" si="55"/>
        <v>No</v>
      </c>
    </row>
    <row r="36" spans="1:78" x14ac:dyDescent="0.2">
      <c r="A36" s="64"/>
      <c r="B36" s="69"/>
      <c r="C36" s="69"/>
      <c r="D36" s="65"/>
      <c r="E36" s="65"/>
      <c r="F36" s="66"/>
      <c r="G36" s="67"/>
      <c r="H36" s="70"/>
      <c r="I36" s="70"/>
      <c r="J36" s="71"/>
      <c r="K36" s="70"/>
      <c r="L36" s="70"/>
      <c r="M36" s="70"/>
      <c r="N36" s="70"/>
      <c r="O36" s="70"/>
      <c r="P36" s="72"/>
      <c r="Q36" s="72"/>
      <c r="R36" s="72"/>
      <c r="S36" s="56" t="str">
        <f t="shared" si="0"/>
        <v>No</v>
      </c>
      <c r="T36" s="70"/>
      <c r="V36" t="s">
        <v>59</v>
      </c>
      <c r="W36" s="32" t="s">
        <v>60</v>
      </c>
      <c r="X36" s="58" t="str">
        <f t="shared" si="1"/>
        <v>No</v>
      </c>
      <c r="Y36" s="61" t="str">
        <f t="shared" si="2"/>
        <v>No</v>
      </c>
      <c r="Z36" s="61" t="str">
        <f t="shared" si="3"/>
        <v>No</v>
      </c>
      <c r="AA36" s="61" t="str">
        <f t="shared" si="4"/>
        <v>No</v>
      </c>
      <c r="AB36" s="61" t="str">
        <f t="shared" si="5"/>
        <v>No</v>
      </c>
      <c r="AC36" s="61" t="str">
        <f t="shared" si="6"/>
        <v>No</v>
      </c>
      <c r="AD36" s="61" t="str">
        <f t="shared" si="7"/>
        <v>No</v>
      </c>
      <c r="AE36" s="61" t="str">
        <f t="shared" si="8"/>
        <v>No</v>
      </c>
      <c r="AF36" s="61" t="str">
        <f t="shared" si="9"/>
        <v>No</v>
      </c>
      <c r="AG36" s="61" t="str">
        <f t="shared" si="10"/>
        <v>No</v>
      </c>
      <c r="AH36" s="61" t="str">
        <f t="shared" si="11"/>
        <v>No</v>
      </c>
      <c r="AI36" s="58" t="str">
        <f t="shared" si="12"/>
        <v>No</v>
      </c>
      <c r="AJ36" s="61" t="str">
        <f t="shared" si="13"/>
        <v>No</v>
      </c>
      <c r="AK36" s="61" t="str">
        <f t="shared" si="14"/>
        <v>No</v>
      </c>
      <c r="AL36" s="61" t="str">
        <f t="shared" si="15"/>
        <v>No</v>
      </c>
      <c r="AM36" s="61" t="str">
        <f t="shared" si="16"/>
        <v>No</v>
      </c>
      <c r="AN36" s="61" t="str">
        <f t="shared" si="17"/>
        <v>No</v>
      </c>
      <c r="AO36" s="61" t="str">
        <f t="shared" si="18"/>
        <v>No</v>
      </c>
      <c r="AP36" s="61" t="str">
        <f t="shared" si="19"/>
        <v>No</v>
      </c>
      <c r="AQ36" s="61" t="str">
        <f t="shared" si="20"/>
        <v>No</v>
      </c>
      <c r="AR36" s="61" t="str">
        <f t="shared" si="21"/>
        <v>No</v>
      </c>
      <c r="AS36" s="61" t="str">
        <f t="shared" si="22"/>
        <v>No</v>
      </c>
      <c r="AT36" s="58" t="str">
        <f t="shared" si="23"/>
        <v>No</v>
      </c>
      <c r="AU36" s="61" t="str">
        <f t="shared" si="24"/>
        <v>No</v>
      </c>
      <c r="AV36" s="61" t="str">
        <f t="shared" si="25"/>
        <v>No</v>
      </c>
      <c r="AW36" s="61" t="str">
        <f t="shared" si="26"/>
        <v>No</v>
      </c>
      <c r="AX36" s="61" t="str">
        <f t="shared" si="27"/>
        <v>No</v>
      </c>
      <c r="AY36" s="61" t="str">
        <f t="shared" si="28"/>
        <v>No</v>
      </c>
      <c r="AZ36" s="61" t="str">
        <f t="shared" si="29"/>
        <v>No</v>
      </c>
      <c r="BA36" s="61" t="str">
        <f t="shared" si="30"/>
        <v>No</v>
      </c>
      <c r="BB36" s="61" t="str">
        <f t="shared" si="31"/>
        <v>No</v>
      </c>
      <c r="BC36" s="61" t="str">
        <f t="shared" si="32"/>
        <v>No</v>
      </c>
      <c r="BD36" s="61" t="str">
        <f t="shared" si="33"/>
        <v>No</v>
      </c>
      <c r="BE36" s="61" t="str">
        <f t="shared" si="34"/>
        <v>No</v>
      </c>
      <c r="BF36" s="61" t="str">
        <f t="shared" si="35"/>
        <v>No</v>
      </c>
      <c r="BG36" s="61" t="str">
        <f t="shared" si="36"/>
        <v>No</v>
      </c>
      <c r="BH36" s="61" t="str">
        <f t="shared" si="37"/>
        <v>No</v>
      </c>
      <c r="BI36" s="61" t="str">
        <f t="shared" si="38"/>
        <v>No</v>
      </c>
      <c r="BJ36" s="61" t="str">
        <f t="shared" si="39"/>
        <v>No</v>
      </c>
      <c r="BK36" s="61" t="str">
        <f t="shared" si="40"/>
        <v>No</v>
      </c>
      <c r="BL36" s="61" t="str">
        <f t="shared" si="41"/>
        <v>No</v>
      </c>
      <c r="BM36" s="61" t="str">
        <f t="shared" si="42"/>
        <v>No</v>
      </c>
      <c r="BN36" s="61" t="str">
        <f t="shared" si="43"/>
        <v>No</v>
      </c>
      <c r="BO36" s="61" t="str">
        <f t="shared" si="44"/>
        <v>No</v>
      </c>
      <c r="BP36" s="61" t="str">
        <f t="shared" si="45"/>
        <v>No</v>
      </c>
      <c r="BQ36" s="61" t="str">
        <f t="shared" si="46"/>
        <v>No</v>
      </c>
      <c r="BR36" s="61" t="str">
        <f t="shared" si="47"/>
        <v>No</v>
      </c>
      <c r="BS36" s="61" t="str">
        <f t="shared" si="48"/>
        <v>No</v>
      </c>
      <c r="BT36" s="61" t="str">
        <f t="shared" si="49"/>
        <v>No</v>
      </c>
      <c r="BU36" s="61" t="str">
        <f t="shared" si="50"/>
        <v>No</v>
      </c>
      <c r="BV36" s="61" t="str">
        <f t="shared" si="51"/>
        <v>No</v>
      </c>
      <c r="BW36" s="61" t="str">
        <f t="shared" si="52"/>
        <v>No</v>
      </c>
      <c r="BX36" s="61" t="str">
        <f t="shared" si="53"/>
        <v>No</v>
      </c>
      <c r="BY36" s="61" t="str">
        <f t="shared" si="54"/>
        <v>No</v>
      </c>
      <c r="BZ36" s="61" t="str">
        <f t="shared" si="55"/>
        <v>No</v>
      </c>
    </row>
    <row r="37" spans="1:78" x14ac:dyDescent="0.2">
      <c r="A37" s="64"/>
      <c r="B37" s="69"/>
      <c r="C37" s="69"/>
      <c r="D37" s="65"/>
      <c r="E37" s="65"/>
      <c r="F37" s="66"/>
      <c r="G37" s="67"/>
      <c r="H37" s="70"/>
      <c r="I37" s="70"/>
      <c r="J37" s="71"/>
      <c r="K37" s="70"/>
      <c r="L37" s="70"/>
      <c r="M37" s="70"/>
      <c r="N37" s="70"/>
      <c r="O37" s="70"/>
      <c r="P37" s="72"/>
      <c r="Q37" s="72"/>
      <c r="R37" s="72"/>
      <c r="S37" s="56" t="str">
        <f t="shared" si="0"/>
        <v>No</v>
      </c>
      <c r="T37" s="70"/>
      <c r="V37" t="s">
        <v>61</v>
      </c>
      <c r="W37" s="32" t="s">
        <v>62</v>
      </c>
      <c r="X37" s="58" t="str">
        <f t="shared" si="1"/>
        <v>No</v>
      </c>
      <c r="Y37" s="61" t="str">
        <f t="shared" si="2"/>
        <v>No</v>
      </c>
      <c r="Z37" s="61" t="str">
        <f t="shared" si="3"/>
        <v>No</v>
      </c>
      <c r="AA37" s="61" t="str">
        <f t="shared" si="4"/>
        <v>No</v>
      </c>
      <c r="AB37" s="61" t="str">
        <f t="shared" si="5"/>
        <v>No</v>
      </c>
      <c r="AC37" s="61" t="str">
        <f t="shared" si="6"/>
        <v>No</v>
      </c>
      <c r="AD37" s="61" t="str">
        <f t="shared" si="7"/>
        <v>No</v>
      </c>
      <c r="AE37" s="61" t="str">
        <f t="shared" si="8"/>
        <v>No</v>
      </c>
      <c r="AF37" s="61" t="str">
        <f t="shared" si="9"/>
        <v>No</v>
      </c>
      <c r="AG37" s="61" t="str">
        <f t="shared" si="10"/>
        <v>No</v>
      </c>
      <c r="AH37" s="61" t="str">
        <f t="shared" si="11"/>
        <v>No</v>
      </c>
      <c r="AI37" s="58" t="str">
        <f t="shared" si="12"/>
        <v>No</v>
      </c>
      <c r="AJ37" s="61" t="str">
        <f t="shared" si="13"/>
        <v>No</v>
      </c>
      <c r="AK37" s="61" t="str">
        <f t="shared" si="14"/>
        <v>No</v>
      </c>
      <c r="AL37" s="61" t="str">
        <f t="shared" si="15"/>
        <v>No</v>
      </c>
      <c r="AM37" s="61" t="str">
        <f t="shared" si="16"/>
        <v>No</v>
      </c>
      <c r="AN37" s="61" t="str">
        <f t="shared" si="17"/>
        <v>No</v>
      </c>
      <c r="AO37" s="61" t="str">
        <f t="shared" si="18"/>
        <v>No</v>
      </c>
      <c r="AP37" s="61" t="str">
        <f t="shared" si="19"/>
        <v>No</v>
      </c>
      <c r="AQ37" s="61" t="str">
        <f t="shared" si="20"/>
        <v>No</v>
      </c>
      <c r="AR37" s="61" t="str">
        <f t="shared" si="21"/>
        <v>No</v>
      </c>
      <c r="AS37" s="61" t="str">
        <f t="shared" si="22"/>
        <v>No</v>
      </c>
      <c r="AT37" s="58" t="str">
        <f t="shared" si="23"/>
        <v>No</v>
      </c>
      <c r="AU37" s="61" t="str">
        <f t="shared" si="24"/>
        <v>No</v>
      </c>
      <c r="AV37" s="61" t="str">
        <f t="shared" si="25"/>
        <v>No</v>
      </c>
      <c r="AW37" s="61" t="str">
        <f t="shared" si="26"/>
        <v>No</v>
      </c>
      <c r="AX37" s="61" t="str">
        <f t="shared" si="27"/>
        <v>No</v>
      </c>
      <c r="AY37" s="61" t="str">
        <f t="shared" si="28"/>
        <v>No</v>
      </c>
      <c r="AZ37" s="61" t="str">
        <f t="shared" si="29"/>
        <v>No</v>
      </c>
      <c r="BA37" s="61" t="str">
        <f t="shared" si="30"/>
        <v>No</v>
      </c>
      <c r="BB37" s="61" t="str">
        <f t="shared" si="31"/>
        <v>No</v>
      </c>
      <c r="BC37" s="61" t="str">
        <f t="shared" si="32"/>
        <v>No</v>
      </c>
      <c r="BD37" s="61" t="str">
        <f t="shared" si="33"/>
        <v>No</v>
      </c>
      <c r="BE37" s="61" t="str">
        <f t="shared" si="34"/>
        <v>No</v>
      </c>
      <c r="BF37" s="61" t="str">
        <f t="shared" si="35"/>
        <v>No</v>
      </c>
      <c r="BG37" s="61" t="str">
        <f t="shared" si="36"/>
        <v>No</v>
      </c>
      <c r="BH37" s="61" t="str">
        <f t="shared" si="37"/>
        <v>No</v>
      </c>
      <c r="BI37" s="61" t="str">
        <f t="shared" si="38"/>
        <v>No</v>
      </c>
      <c r="BJ37" s="61" t="str">
        <f t="shared" si="39"/>
        <v>No</v>
      </c>
      <c r="BK37" s="61" t="str">
        <f t="shared" si="40"/>
        <v>No</v>
      </c>
      <c r="BL37" s="61" t="str">
        <f t="shared" si="41"/>
        <v>No</v>
      </c>
      <c r="BM37" s="61" t="str">
        <f t="shared" si="42"/>
        <v>No</v>
      </c>
      <c r="BN37" s="61" t="str">
        <f t="shared" si="43"/>
        <v>No</v>
      </c>
      <c r="BO37" s="61" t="str">
        <f t="shared" si="44"/>
        <v>No</v>
      </c>
      <c r="BP37" s="61" t="str">
        <f t="shared" si="45"/>
        <v>No</v>
      </c>
      <c r="BQ37" s="61" t="str">
        <f t="shared" si="46"/>
        <v>No</v>
      </c>
      <c r="BR37" s="61" t="str">
        <f t="shared" si="47"/>
        <v>No</v>
      </c>
      <c r="BS37" s="61" t="str">
        <f t="shared" si="48"/>
        <v>No</v>
      </c>
      <c r="BT37" s="61" t="str">
        <f t="shared" si="49"/>
        <v>No</v>
      </c>
      <c r="BU37" s="61" t="str">
        <f t="shared" si="50"/>
        <v>No</v>
      </c>
      <c r="BV37" s="61" t="str">
        <f t="shared" si="51"/>
        <v>No</v>
      </c>
      <c r="BW37" s="61" t="str">
        <f t="shared" si="52"/>
        <v>No</v>
      </c>
      <c r="BX37" s="61" t="str">
        <f t="shared" si="53"/>
        <v>No</v>
      </c>
      <c r="BY37" s="61" t="str">
        <f t="shared" si="54"/>
        <v>No</v>
      </c>
      <c r="BZ37" s="61" t="str">
        <f t="shared" si="55"/>
        <v>No</v>
      </c>
    </row>
    <row r="38" spans="1:78" x14ac:dyDescent="0.2">
      <c r="A38" s="64"/>
      <c r="B38" s="69"/>
      <c r="C38" s="69"/>
      <c r="D38" s="65"/>
      <c r="E38" s="65"/>
      <c r="F38" s="66"/>
      <c r="G38" s="67"/>
      <c r="H38" s="70"/>
      <c r="I38" s="70"/>
      <c r="J38" s="71"/>
      <c r="K38" s="70"/>
      <c r="L38" s="70"/>
      <c r="M38" s="70"/>
      <c r="N38" s="70"/>
      <c r="O38" s="70"/>
      <c r="P38" s="72"/>
      <c r="Q38" s="72"/>
      <c r="R38" s="72"/>
      <c r="S38" s="56" t="str">
        <f t="shared" si="0"/>
        <v>No</v>
      </c>
      <c r="T38" s="70"/>
      <c r="V38" t="s">
        <v>63</v>
      </c>
      <c r="W38" s="32" t="s">
        <v>64</v>
      </c>
      <c r="X38" s="58" t="str">
        <f t="shared" si="1"/>
        <v>No</v>
      </c>
      <c r="Y38" s="61" t="str">
        <f t="shared" si="2"/>
        <v>No</v>
      </c>
      <c r="Z38" s="61" t="str">
        <f t="shared" si="3"/>
        <v>No</v>
      </c>
      <c r="AA38" s="61" t="str">
        <f t="shared" si="4"/>
        <v>No</v>
      </c>
      <c r="AB38" s="61" t="str">
        <f t="shared" si="5"/>
        <v>No</v>
      </c>
      <c r="AC38" s="61" t="str">
        <f t="shared" si="6"/>
        <v>No</v>
      </c>
      <c r="AD38" s="61" t="str">
        <f t="shared" si="7"/>
        <v>No</v>
      </c>
      <c r="AE38" s="61" t="str">
        <f t="shared" si="8"/>
        <v>No</v>
      </c>
      <c r="AF38" s="61" t="str">
        <f t="shared" si="9"/>
        <v>No</v>
      </c>
      <c r="AG38" s="61" t="str">
        <f t="shared" si="10"/>
        <v>No</v>
      </c>
      <c r="AH38" s="61" t="str">
        <f t="shared" si="11"/>
        <v>No</v>
      </c>
      <c r="AI38" s="58" t="str">
        <f t="shared" si="12"/>
        <v>No</v>
      </c>
      <c r="AJ38" s="61" t="str">
        <f t="shared" si="13"/>
        <v>No</v>
      </c>
      <c r="AK38" s="61" t="str">
        <f t="shared" si="14"/>
        <v>No</v>
      </c>
      <c r="AL38" s="61" t="str">
        <f t="shared" si="15"/>
        <v>No</v>
      </c>
      <c r="AM38" s="61" t="str">
        <f t="shared" si="16"/>
        <v>No</v>
      </c>
      <c r="AN38" s="61" t="str">
        <f t="shared" si="17"/>
        <v>No</v>
      </c>
      <c r="AO38" s="61" t="str">
        <f t="shared" si="18"/>
        <v>No</v>
      </c>
      <c r="AP38" s="61" t="str">
        <f t="shared" si="19"/>
        <v>No</v>
      </c>
      <c r="AQ38" s="61" t="str">
        <f t="shared" si="20"/>
        <v>No</v>
      </c>
      <c r="AR38" s="61" t="str">
        <f t="shared" si="21"/>
        <v>No</v>
      </c>
      <c r="AS38" s="61" t="str">
        <f t="shared" si="22"/>
        <v>No</v>
      </c>
      <c r="AT38" s="58" t="str">
        <f t="shared" si="23"/>
        <v>No</v>
      </c>
      <c r="AU38" s="61" t="str">
        <f t="shared" si="24"/>
        <v>No</v>
      </c>
      <c r="AV38" s="61" t="str">
        <f t="shared" si="25"/>
        <v>No</v>
      </c>
      <c r="AW38" s="61" t="str">
        <f t="shared" si="26"/>
        <v>No</v>
      </c>
      <c r="AX38" s="61" t="str">
        <f t="shared" si="27"/>
        <v>No</v>
      </c>
      <c r="AY38" s="61" t="str">
        <f t="shared" si="28"/>
        <v>No</v>
      </c>
      <c r="AZ38" s="61" t="str">
        <f t="shared" si="29"/>
        <v>No</v>
      </c>
      <c r="BA38" s="61" t="str">
        <f t="shared" si="30"/>
        <v>No</v>
      </c>
      <c r="BB38" s="61" t="str">
        <f t="shared" si="31"/>
        <v>No</v>
      </c>
      <c r="BC38" s="61" t="str">
        <f t="shared" si="32"/>
        <v>No</v>
      </c>
      <c r="BD38" s="61" t="str">
        <f t="shared" si="33"/>
        <v>No</v>
      </c>
      <c r="BE38" s="61" t="str">
        <f t="shared" si="34"/>
        <v>No</v>
      </c>
      <c r="BF38" s="61" t="str">
        <f t="shared" si="35"/>
        <v>No</v>
      </c>
      <c r="BG38" s="61" t="str">
        <f t="shared" si="36"/>
        <v>No</v>
      </c>
      <c r="BH38" s="61" t="str">
        <f t="shared" si="37"/>
        <v>No</v>
      </c>
      <c r="BI38" s="61" t="str">
        <f t="shared" si="38"/>
        <v>No</v>
      </c>
      <c r="BJ38" s="61" t="str">
        <f t="shared" si="39"/>
        <v>No</v>
      </c>
      <c r="BK38" s="61" t="str">
        <f t="shared" si="40"/>
        <v>No</v>
      </c>
      <c r="BL38" s="61" t="str">
        <f t="shared" si="41"/>
        <v>No</v>
      </c>
      <c r="BM38" s="61" t="str">
        <f t="shared" si="42"/>
        <v>No</v>
      </c>
      <c r="BN38" s="61" t="str">
        <f t="shared" si="43"/>
        <v>No</v>
      </c>
      <c r="BO38" s="61" t="str">
        <f t="shared" si="44"/>
        <v>No</v>
      </c>
      <c r="BP38" s="61" t="str">
        <f t="shared" si="45"/>
        <v>No</v>
      </c>
      <c r="BQ38" s="61" t="str">
        <f t="shared" si="46"/>
        <v>No</v>
      </c>
      <c r="BR38" s="61" t="str">
        <f t="shared" si="47"/>
        <v>No</v>
      </c>
      <c r="BS38" s="61" t="str">
        <f t="shared" si="48"/>
        <v>No</v>
      </c>
      <c r="BT38" s="61" t="str">
        <f t="shared" si="49"/>
        <v>No</v>
      </c>
      <c r="BU38" s="61" t="str">
        <f t="shared" si="50"/>
        <v>No</v>
      </c>
      <c r="BV38" s="61" t="str">
        <f t="shared" si="51"/>
        <v>No</v>
      </c>
      <c r="BW38" s="61" t="str">
        <f t="shared" si="52"/>
        <v>No</v>
      </c>
      <c r="BX38" s="61" t="str">
        <f t="shared" si="53"/>
        <v>No</v>
      </c>
      <c r="BY38" s="61" t="str">
        <f t="shared" si="54"/>
        <v>No</v>
      </c>
      <c r="BZ38" s="61" t="str">
        <f t="shared" si="55"/>
        <v>No</v>
      </c>
    </row>
    <row r="39" spans="1:78" x14ac:dyDescent="0.2">
      <c r="A39" s="64"/>
      <c r="B39" s="69"/>
      <c r="C39" s="69"/>
      <c r="D39" s="65"/>
      <c r="E39" s="65"/>
      <c r="F39" s="66"/>
      <c r="G39" s="67"/>
      <c r="H39" s="70"/>
      <c r="I39" s="70"/>
      <c r="J39" s="71"/>
      <c r="K39" s="70"/>
      <c r="L39" s="70"/>
      <c r="M39" s="70"/>
      <c r="N39" s="70"/>
      <c r="O39" s="70"/>
      <c r="P39" s="72"/>
      <c r="Q39" s="72"/>
      <c r="R39" s="72"/>
      <c r="S39" s="56" t="str">
        <f t="shared" si="0"/>
        <v>No</v>
      </c>
      <c r="T39" s="70"/>
      <c r="V39" t="s">
        <v>65</v>
      </c>
      <c r="W39" s="32" t="s">
        <v>66</v>
      </c>
      <c r="X39" s="58" t="str">
        <f t="shared" si="1"/>
        <v>No</v>
      </c>
      <c r="Y39" s="61" t="str">
        <f t="shared" si="2"/>
        <v>No</v>
      </c>
      <c r="Z39" s="61" t="str">
        <f t="shared" si="3"/>
        <v>No</v>
      </c>
      <c r="AA39" s="61" t="str">
        <f t="shared" si="4"/>
        <v>No</v>
      </c>
      <c r="AB39" s="61" t="str">
        <f t="shared" si="5"/>
        <v>No</v>
      </c>
      <c r="AC39" s="61" t="str">
        <f t="shared" si="6"/>
        <v>No</v>
      </c>
      <c r="AD39" s="61" t="str">
        <f t="shared" si="7"/>
        <v>No</v>
      </c>
      <c r="AE39" s="61" t="str">
        <f t="shared" si="8"/>
        <v>No</v>
      </c>
      <c r="AF39" s="61" t="str">
        <f t="shared" si="9"/>
        <v>No</v>
      </c>
      <c r="AG39" s="61" t="str">
        <f t="shared" si="10"/>
        <v>No</v>
      </c>
      <c r="AH39" s="61" t="str">
        <f t="shared" si="11"/>
        <v>No</v>
      </c>
      <c r="AI39" s="58" t="str">
        <f t="shared" si="12"/>
        <v>No</v>
      </c>
      <c r="AJ39" s="61" t="str">
        <f t="shared" si="13"/>
        <v>No</v>
      </c>
      <c r="AK39" s="61" t="str">
        <f t="shared" si="14"/>
        <v>No</v>
      </c>
      <c r="AL39" s="61" t="str">
        <f t="shared" si="15"/>
        <v>No</v>
      </c>
      <c r="AM39" s="61" t="str">
        <f t="shared" si="16"/>
        <v>No</v>
      </c>
      <c r="AN39" s="61" t="str">
        <f t="shared" si="17"/>
        <v>No</v>
      </c>
      <c r="AO39" s="61" t="str">
        <f t="shared" si="18"/>
        <v>No</v>
      </c>
      <c r="AP39" s="61" t="str">
        <f t="shared" si="19"/>
        <v>No</v>
      </c>
      <c r="AQ39" s="61" t="str">
        <f t="shared" si="20"/>
        <v>No</v>
      </c>
      <c r="AR39" s="61" t="str">
        <f t="shared" si="21"/>
        <v>No</v>
      </c>
      <c r="AS39" s="61" t="str">
        <f t="shared" si="22"/>
        <v>No</v>
      </c>
      <c r="AT39" s="58" t="str">
        <f t="shared" si="23"/>
        <v>No</v>
      </c>
      <c r="AU39" s="61" t="str">
        <f t="shared" si="24"/>
        <v>No</v>
      </c>
      <c r="AV39" s="61" t="str">
        <f t="shared" si="25"/>
        <v>No</v>
      </c>
      <c r="AW39" s="61" t="str">
        <f t="shared" si="26"/>
        <v>No</v>
      </c>
      <c r="AX39" s="61" t="str">
        <f t="shared" si="27"/>
        <v>No</v>
      </c>
      <c r="AY39" s="61" t="str">
        <f t="shared" si="28"/>
        <v>No</v>
      </c>
      <c r="AZ39" s="61" t="str">
        <f t="shared" si="29"/>
        <v>No</v>
      </c>
      <c r="BA39" s="61" t="str">
        <f t="shared" si="30"/>
        <v>No</v>
      </c>
      <c r="BB39" s="61" t="str">
        <f t="shared" si="31"/>
        <v>No</v>
      </c>
      <c r="BC39" s="61" t="str">
        <f t="shared" si="32"/>
        <v>No</v>
      </c>
      <c r="BD39" s="61" t="str">
        <f t="shared" si="33"/>
        <v>No</v>
      </c>
      <c r="BE39" s="61" t="str">
        <f t="shared" si="34"/>
        <v>No</v>
      </c>
      <c r="BF39" s="61" t="str">
        <f t="shared" si="35"/>
        <v>No</v>
      </c>
      <c r="BG39" s="61" t="str">
        <f t="shared" si="36"/>
        <v>No</v>
      </c>
      <c r="BH39" s="61" t="str">
        <f t="shared" si="37"/>
        <v>No</v>
      </c>
      <c r="BI39" s="61" t="str">
        <f t="shared" si="38"/>
        <v>No</v>
      </c>
      <c r="BJ39" s="61" t="str">
        <f t="shared" si="39"/>
        <v>No</v>
      </c>
      <c r="BK39" s="61" t="str">
        <f t="shared" si="40"/>
        <v>No</v>
      </c>
      <c r="BL39" s="61" t="str">
        <f t="shared" si="41"/>
        <v>No</v>
      </c>
      <c r="BM39" s="61" t="str">
        <f t="shared" si="42"/>
        <v>No</v>
      </c>
      <c r="BN39" s="61" t="str">
        <f t="shared" si="43"/>
        <v>No</v>
      </c>
      <c r="BO39" s="61" t="str">
        <f t="shared" si="44"/>
        <v>No</v>
      </c>
      <c r="BP39" s="61" t="str">
        <f t="shared" si="45"/>
        <v>No</v>
      </c>
      <c r="BQ39" s="61" t="str">
        <f t="shared" si="46"/>
        <v>No</v>
      </c>
      <c r="BR39" s="61" t="str">
        <f t="shared" si="47"/>
        <v>No</v>
      </c>
      <c r="BS39" s="61" t="str">
        <f t="shared" si="48"/>
        <v>No</v>
      </c>
      <c r="BT39" s="61" t="str">
        <f t="shared" si="49"/>
        <v>No</v>
      </c>
      <c r="BU39" s="61" t="str">
        <f t="shared" si="50"/>
        <v>No</v>
      </c>
      <c r="BV39" s="61" t="str">
        <f t="shared" si="51"/>
        <v>No</v>
      </c>
      <c r="BW39" s="61" t="str">
        <f t="shared" si="52"/>
        <v>No</v>
      </c>
      <c r="BX39" s="61" t="str">
        <f t="shared" si="53"/>
        <v>No</v>
      </c>
      <c r="BY39" s="61" t="str">
        <f t="shared" si="54"/>
        <v>No</v>
      </c>
      <c r="BZ39" s="61" t="str">
        <f t="shared" si="55"/>
        <v>No</v>
      </c>
    </row>
    <row r="40" spans="1:78" x14ac:dyDescent="0.2">
      <c r="A40" s="64"/>
      <c r="B40" s="69"/>
      <c r="C40" s="69"/>
      <c r="D40" s="65"/>
      <c r="E40" s="65"/>
      <c r="F40" s="66"/>
      <c r="G40" s="67"/>
      <c r="H40" s="70"/>
      <c r="I40" s="70"/>
      <c r="J40" s="71"/>
      <c r="K40" s="70"/>
      <c r="L40" s="70"/>
      <c r="M40" s="70"/>
      <c r="N40" s="70"/>
      <c r="O40" s="70"/>
      <c r="P40" s="72"/>
      <c r="Q40" s="72"/>
      <c r="R40" s="72"/>
      <c r="S40" s="56" t="str">
        <f t="shared" si="0"/>
        <v>No</v>
      </c>
      <c r="T40" s="70"/>
      <c r="V40" t="s">
        <v>67</v>
      </c>
      <c r="W40" s="32" t="s">
        <v>68</v>
      </c>
      <c r="X40" s="58" t="str">
        <f t="shared" si="1"/>
        <v>No</v>
      </c>
      <c r="Y40" s="61" t="str">
        <f t="shared" si="2"/>
        <v>No</v>
      </c>
      <c r="Z40" s="61" t="str">
        <f t="shared" si="3"/>
        <v>No</v>
      </c>
      <c r="AA40" s="61" t="str">
        <f t="shared" si="4"/>
        <v>No</v>
      </c>
      <c r="AB40" s="61" t="str">
        <f t="shared" si="5"/>
        <v>No</v>
      </c>
      <c r="AC40" s="61" t="str">
        <f t="shared" si="6"/>
        <v>No</v>
      </c>
      <c r="AD40" s="61" t="str">
        <f t="shared" si="7"/>
        <v>No</v>
      </c>
      <c r="AE40" s="61" t="str">
        <f t="shared" si="8"/>
        <v>No</v>
      </c>
      <c r="AF40" s="61" t="str">
        <f t="shared" si="9"/>
        <v>No</v>
      </c>
      <c r="AG40" s="61" t="str">
        <f t="shared" si="10"/>
        <v>No</v>
      </c>
      <c r="AH40" s="61" t="str">
        <f t="shared" si="11"/>
        <v>No</v>
      </c>
      <c r="AI40" s="58" t="str">
        <f t="shared" si="12"/>
        <v>No</v>
      </c>
      <c r="AJ40" s="61" t="str">
        <f t="shared" si="13"/>
        <v>No</v>
      </c>
      <c r="AK40" s="61" t="str">
        <f t="shared" si="14"/>
        <v>No</v>
      </c>
      <c r="AL40" s="61" t="str">
        <f t="shared" si="15"/>
        <v>No</v>
      </c>
      <c r="AM40" s="61" t="str">
        <f t="shared" si="16"/>
        <v>No</v>
      </c>
      <c r="AN40" s="61" t="str">
        <f t="shared" si="17"/>
        <v>No</v>
      </c>
      <c r="AO40" s="61" t="str">
        <f t="shared" si="18"/>
        <v>No</v>
      </c>
      <c r="AP40" s="61" t="str">
        <f t="shared" si="19"/>
        <v>No</v>
      </c>
      <c r="AQ40" s="61" t="str">
        <f t="shared" si="20"/>
        <v>No</v>
      </c>
      <c r="AR40" s="61" t="str">
        <f t="shared" si="21"/>
        <v>No</v>
      </c>
      <c r="AS40" s="61" t="str">
        <f t="shared" si="22"/>
        <v>No</v>
      </c>
      <c r="AT40" s="58" t="str">
        <f t="shared" si="23"/>
        <v>No</v>
      </c>
      <c r="AU40" s="61" t="str">
        <f t="shared" si="24"/>
        <v>No</v>
      </c>
      <c r="AV40" s="61" t="str">
        <f t="shared" si="25"/>
        <v>No</v>
      </c>
      <c r="AW40" s="61" t="str">
        <f t="shared" si="26"/>
        <v>No</v>
      </c>
      <c r="AX40" s="61" t="str">
        <f t="shared" si="27"/>
        <v>No</v>
      </c>
      <c r="AY40" s="61" t="str">
        <f t="shared" si="28"/>
        <v>No</v>
      </c>
      <c r="AZ40" s="61" t="str">
        <f t="shared" si="29"/>
        <v>No</v>
      </c>
      <c r="BA40" s="61" t="str">
        <f t="shared" si="30"/>
        <v>No</v>
      </c>
      <c r="BB40" s="61" t="str">
        <f t="shared" si="31"/>
        <v>No</v>
      </c>
      <c r="BC40" s="61" t="str">
        <f t="shared" si="32"/>
        <v>No</v>
      </c>
      <c r="BD40" s="61" t="str">
        <f t="shared" si="33"/>
        <v>No</v>
      </c>
      <c r="BE40" s="61" t="str">
        <f t="shared" si="34"/>
        <v>No</v>
      </c>
      <c r="BF40" s="61" t="str">
        <f t="shared" si="35"/>
        <v>No</v>
      </c>
      <c r="BG40" s="61" t="str">
        <f t="shared" si="36"/>
        <v>No</v>
      </c>
      <c r="BH40" s="61" t="str">
        <f t="shared" si="37"/>
        <v>No</v>
      </c>
      <c r="BI40" s="61" t="str">
        <f t="shared" si="38"/>
        <v>No</v>
      </c>
      <c r="BJ40" s="61" t="str">
        <f t="shared" si="39"/>
        <v>No</v>
      </c>
      <c r="BK40" s="61" t="str">
        <f t="shared" si="40"/>
        <v>No</v>
      </c>
      <c r="BL40" s="61" t="str">
        <f t="shared" si="41"/>
        <v>No</v>
      </c>
      <c r="BM40" s="61" t="str">
        <f t="shared" si="42"/>
        <v>No</v>
      </c>
      <c r="BN40" s="61" t="str">
        <f t="shared" si="43"/>
        <v>No</v>
      </c>
      <c r="BO40" s="61" t="str">
        <f t="shared" si="44"/>
        <v>No</v>
      </c>
      <c r="BP40" s="61" t="str">
        <f t="shared" si="45"/>
        <v>No</v>
      </c>
      <c r="BQ40" s="61" t="str">
        <f t="shared" si="46"/>
        <v>No</v>
      </c>
      <c r="BR40" s="61" t="str">
        <f t="shared" si="47"/>
        <v>No</v>
      </c>
      <c r="BS40" s="61" t="str">
        <f t="shared" si="48"/>
        <v>No</v>
      </c>
      <c r="BT40" s="61" t="str">
        <f t="shared" si="49"/>
        <v>No</v>
      </c>
      <c r="BU40" s="61" t="str">
        <f t="shared" si="50"/>
        <v>No</v>
      </c>
      <c r="BV40" s="61" t="str">
        <f t="shared" si="51"/>
        <v>No</v>
      </c>
      <c r="BW40" s="61" t="str">
        <f t="shared" si="52"/>
        <v>No</v>
      </c>
      <c r="BX40" s="61" t="str">
        <f t="shared" si="53"/>
        <v>No</v>
      </c>
      <c r="BY40" s="61" t="str">
        <f t="shared" si="54"/>
        <v>No</v>
      </c>
      <c r="BZ40" s="61" t="str">
        <f t="shared" si="55"/>
        <v>No</v>
      </c>
    </row>
    <row r="41" spans="1:78" x14ac:dyDescent="0.2">
      <c r="A41" s="64"/>
      <c r="B41" s="69"/>
      <c r="C41" s="69"/>
      <c r="D41" s="65"/>
      <c r="E41" s="65"/>
      <c r="F41" s="66"/>
      <c r="G41" s="67"/>
      <c r="H41" s="70"/>
      <c r="I41" s="70"/>
      <c r="J41" s="71"/>
      <c r="K41" s="70"/>
      <c r="L41" s="70"/>
      <c r="M41" s="70"/>
      <c r="N41" s="70"/>
      <c r="O41" s="70"/>
      <c r="P41" s="72"/>
      <c r="Q41" s="72"/>
      <c r="R41" s="72"/>
      <c r="S41" s="56" t="str">
        <f t="shared" si="0"/>
        <v>No</v>
      </c>
      <c r="T41" s="70"/>
      <c r="V41" t="s">
        <v>69</v>
      </c>
      <c r="W41" s="32" t="s">
        <v>70</v>
      </c>
      <c r="X41" s="58" t="str">
        <f t="shared" si="1"/>
        <v>No</v>
      </c>
      <c r="Y41" s="61" t="str">
        <f t="shared" si="2"/>
        <v>No</v>
      </c>
      <c r="Z41" s="61" t="str">
        <f t="shared" si="3"/>
        <v>No</v>
      </c>
      <c r="AA41" s="61" t="str">
        <f t="shared" si="4"/>
        <v>No</v>
      </c>
      <c r="AB41" s="61" t="str">
        <f t="shared" si="5"/>
        <v>No</v>
      </c>
      <c r="AC41" s="61" t="str">
        <f t="shared" si="6"/>
        <v>No</v>
      </c>
      <c r="AD41" s="61" t="str">
        <f t="shared" si="7"/>
        <v>No</v>
      </c>
      <c r="AE41" s="61" t="str">
        <f t="shared" si="8"/>
        <v>No</v>
      </c>
      <c r="AF41" s="61" t="str">
        <f t="shared" si="9"/>
        <v>No</v>
      </c>
      <c r="AG41" s="61" t="str">
        <f t="shared" si="10"/>
        <v>No</v>
      </c>
      <c r="AH41" s="61" t="str">
        <f t="shared" si="11"/>
        <v>No</v>
      </c>
      <c r="AI41" s="58" t="str">
        <f t="shared" si="12"/>
        <v>No</v>
      </c>
      <c r="AJ41" s="61" t="str">
        <f t="shared" si="13"/>
        <v>No</v>
      </c>
      <c r="AK41" s="61" t="str">
        <f t="shared" si="14"/>
        <v>No</v>
      </c>
      <c r="AL41" s="61" t="str">
        <f t="shared" si="15"/>
        <v>No</v>
      </c>
      <c r="AM41" s="61" t="str">
        <f t="shared" si="16"/>
        <v>No</v>
      </c>
      <c r="AN41" s="61" t="str">
        <f t="shared" si="17"/>
        <v>No</v>
      </c>
      <c r="AO41" s="61" t="str">
        <f t="shared" si="18"/>
        <v>No</v>
      </c>
      <c r="AP41" s="61" t="str">
        <f t="shared" si="19"/>
        <v>No</v>
      </c>
      <c r="AQ41" s="61" t="str">
        <f t="shared" si="20"/>
        <v>No</v>
      </c>
      <c r="AR41" s="61" t="str">
        <f t="shared" si="21"/>
        <v>No</v>
      </c>
      <c r="AS41" s="61" t="str">
        <f t="shared" si="22"/>
        <v>No</v>
      </c>
      <c r="AT41" s="58" t="str">
        <f t="shared" si="23"/>
        <v>No</v>
      </c>
      <c r="AU41" s="61" t="str">
        <f t="shared" si="24"/>
        <v>No</v>
      </c>
      <c r="AV41" s="61" t="str">
        <f t="shared" si="25"/>
        <v>No</v>
      </c>
      <c r="AW41" s="61" t="str">
        <f t="shared" si="26"/>
        <v>No</v>
      </c>
      <c r="AX41" s="61" t="str">
        <f t="shared" si="27"/>
        <v>No</v>
      </c>
      <c r="AY41" s="61" t="str">
        <f t="shared" si="28"/>
        <v>No</v>
      </c>
      <c r="AZ41" s="61" t="str">
        <f t="shared" si="29"/>
        <v>No</v>
      </c>
      <c r="BA41" s="61" t="str">
        <f t="shared" si="30"/>
        <v>No</v>
      </c>
      <c r="BB41" s="61" t="str">
        <f t="shared" si="31"/>
        <v>No</v>
      </c>
      <c r="BC41" s="61" t="str">
        <f t="shared" si="32"/>
        <v>No</v>
      </c>
      <c r="BD41" s="61" t="str">
        <f t="shared" si="33"/>
        <v>No</v>
      </c>
      <c r="BE41" s="61" t="str">
        <f t="shared" si="34"/>
        <v>No</v>
      </c>
      <c r="BF41" s="61" t="str">
        <f t="shared" si="35"/>
        <v>No</v>
      </c>
      <c r="BG41" s="61" t="str">
        <f t="shared" si="36"/>
        <v>No</v>
      </c>
      <c r="BH41" s="61" t="str">
        <f t="shared" si="37"/>
        <v>No</v>
      </c>
      <c r="BI41" s="61" t="str">
        <f t="shared" si="38"/>
        <v>No</v>
      </c>
      <c r="BJ41" s="61" t="str">
        <f t="shared" si="39"/>
        <v>No</v>
      </c>
      <c r="BK41" s="61" t="str">
        <f t="shared" si="40"/>
        <v>No</v>
      </c>
      <c r="BL41" s="61" t="str">
        <f t="shared" si="41"/>
        <v>No</v>
      </c>
      <c r="BM41" s="61" t="str">
        <f t="shared" si="42"/>
        <v>No</v>
      </c>
      <c r="BN41" s="61" t="str">
        <f t="shared" si="43"/>
        <v>No</v>
      </c>
      <c r="BO41" s="61" t="str">
        <f t="shared" si="44"/>
        <v>No</v>
      </c>
      <c r="BP41" s="61" t="str">
        <f t="shared" si="45"/>
        <v>No</v>
      </c>
      <c r="BQ41" s="61" t="str">
        <f t="shared" si="46"/>
        <v>No</v>
      </c>
      <c r="BR41" s="61" t="str">
        <f t="shared" si="47"/>
        <v>No</v>
      </c>
      <c r="BS41" s="61" t="str">
        <f t="shared" si="48"/>
        <v>No</v>
      </c>
      <c r="BT41" s="61" t="str">
        <f t="shared" si="49"/>
        <v>No</v>
      </c>
      <c r="BU41" s="61" t="str">
        <f t="shared" si="50"/>
        <v>No</v>
      </c>
      <c r="BV41" s="61" t="str">
        <f t="shared" si="51"/>
        <v>No</v>
      </c>
      <c r="BW41" s="61" t="str">
        <f t="shared" si="52"/>
        <v>No</v>
      </c>
      <c r="BX41" s="61" t="str">
        <f t="shared" si="53"/>
        <v>No</v>
      </c>
      <c r="BY41" s="61" t="str">
        <f t="shared" si="54"/>
        <v>No</v>
      </c>
      <c r="BZ41" s="61" t="str">
        <f t="shared" si="55"/>
        <v>No</v>
      </c>
    </row>
    <row r="42" spans="1:78" ht="13.5" customHeight="1" x14ac:dyDescent="0.2">
      <c r="A42" s="64"/>
      <c r="B42" s="69"/>
      <c r="C42" s="69"/>
      <c r="D42" s="65"/>
      <c r="E42" s="65"/>
      <c r="F42" s="66"/>
      <c r="G42" s="67"/>
      <c r="H42" s="70"/>
      <c r="I42" s="70"/>
      <c r="J42" s="71"/>
      <c r="K42" s="70"/>
      <c r="L42" s="70"/>
      <c r="M42" s="70"/>
      <c r="N42" s="70"/>
      <c r="O42" s="70"/>
      <c r="P42" s="72"/>
      <c r="Q42" s="72"/>
      <c r="R42" s="72"/>
      <c r="S42" s="56" t="str">
        <f t="shared" si="0"/>
        <v>No</v>
      </c>
      <c r="T42" s="70"/>
      <c r="V42" s="32" t="s">
        <v>96</v>
      </c>
      <c r="W42" s="32" t="s">
        <v>71</v>
      </c>
      <c r="X42" s="58" t="str">
        <f t="shared" si="1"/>
        <v>No</v>
      </c>
      <c r="Y42" s="61" t="str">
        <f t="shared" si="2"/>
        <v>No</v>
      </c>
      <c r="Z42" s="61" t="str">
        <f t="shared" si="3"/>
        <v>No</v>
      </c>
      <c r="AA42" s="61" t="str">
        <f t="shared" si="4"/>
        <v>No</v>
      </c>
      <c r="AB42" s="61" t="str">
        <f t="shared" si="5"/>
        <v>No</v>
      </c>
      <c r="AC42" s="61" t="str">
        <f t="shared" si="6"/>
        <v>No</v>
      </c>
      <c r="AD42" s="61" t="str">
        <f t="shared" si="7"/>
        <v>No</v>
      </c>
      <c r="AE42" s="61" t="str">
        <f t="shared" si="8"/>
        <v>No</v>
      </c>
      <c r="AF42" s="61" t="str">
        <f t="shared" si="9"/>
        <v>No</v>
      </c>
      <c r="AG42" s="61" t="str">
        <f t="shared" si="10"/>
        <v>No</v>
      </c>
      <c r="AH42" s="61" t="str">
        <f t="shared" si="11"/>
        <v>No</v>
      </c>
      <c r="AI42" s="58" t="str">
        <f t="shared" si="12"/>
        <v>No</v>
      </c>
      <c r="AJ42" s="61" t="str">
        <f t="shared" si="13"/>
        <v>No</v>
      </c>
      <c r="AK42" s="61" t="str">
        <f t="shared" si="14"/>
        <v>No</v>
      </c>
      <c r="AL42" s="61" t="str">
        <f t="shared" si="15"/>
        <v>No</v>
      </c>
      <c r="AM42" s="61" t="str">
        <f t="shared" si="16"/>
        <v>No</v>
      </c>
      <c r="AN42" s="61" t="str">
        <f t="shared" si="17"/>
        <v>No</v>
      </c>
      <c r="AO42" s="61" t="str">
        <f t="shared" si="18"/>
        <v>No</v>
      </c>
      <c r="AP42" s="61" t="str">
        <f t="shared" si="19"/>
        <v>No</v>
      </c>
      <c r="AQ42" s="61" t="str">
        <f t="shared" si="20"/>
        <v>No</v>
      </c>
      <c r="AR42" s="61" t="str">
        <f t="shared" si="21"/>
        <v>No</v>
      </c>
      <c r="AS42" s="61" t="str">
        <f t="shared" si="22"/>
        <v>No</v>
      </c>
      <c r="AT42" s="58" t="str">
        <f t="shared" si="23"/>
        <v>No</v>
      </c>
      <c r="AU42" s="61" t="str">
        <f t="shared" si="24"/>
        <v>No</v>
      </c>
      <c r="AV42" s="61" t="str">
        <f t="shared" si="25"/>
        <v>No</v>
      </c>
      <c r="AW42" s="61" t="str">
        <f t="shared" si="26"/>
        <v>No</v>
      </c>
      <c r="AX42" s="61" t="str">
        <f t="shared" si="27"/>
        <v>No</v>
      </c>
      <c r="AY42" s="61" t="str">
        <f t="shared" si="28"/>
        <v>No</v>
      </c>
      <c r="AZ42" s="61" t="str">
        <f t="shared" si="29"/>
        <v>No</v>
      </c>
      <c r="BA42" s="61" t="str">
        <f t="shared" si="30"/>
        <v>No</v>
      </c>
      <c r="BB42" s="61" t="str">
        <f t="shared" si="31"/>
        <v>No</v>
      </c>
      <c r="BC42" s="61" t="str">
        <f t="shared" si="32"/>
        <v>No</v>
      </c>
      <c r="BD42" s="61" t="str">
        <f t="shared" si="33"/>
        <v>No</v>
      </c>
      <c r="BE42" s="61" t="str">
        <f t="shared" si="34"/>
        <v>No</v>
      </c>
      <c r="BF42" s="61" t="str">
        <f t="shared" si="35"/>
        <v>No</v>
      </c>
      <c r="BG42" s="61" t="str">
        <f t="shared" si="36"/>
        <v>No</v>
      </c>
      <c r="BH42" s="61" t="str">
        <f t="shared" si="37"/>
        <v>No</v>
      </c>
      <c r="BI42" s="61" t="str">
        <f t="shared" si="38"/>
        <v>No</v>
      </c>
      <c r="BJ42" s="61" t="str">
        <f t="shared" si="39"/>
        <v>No</v>
      </c>
      <c r="BK42" s="61" t="str">
        <f t="shared" si="40"/>
        <v>No</v>
      </c>
      <c r="BL42" s="61" t="str">
        <f t="shared" si="41"/>
        <v>No</v>
      </c>
      <c r="BM42" s="61" t="str">
        <f t="shared" si="42"/>
        <v>No</v>
      </c>
      <c r="BN42" s="61" t="str">
        <f t="shared" si="43"/>
        <v>No</v>
      </c>
      <c r="BO42" s="61" t="str">
        <f t="shared" si="44"/>
        <v>No</v>
      </c>
      <c r="BP42" s="61" t="str">
        <f t="shared" si="45"/>
        <v>No</v>
      </c>
      <c r="BQ42" s="61" t="str">
        <f t="shared" si="46"/>
        <v>No</v>
      </c>
      <c r="BR42" s="61" t="str">
        <f t="shared" si="47"/>
        <v>No</v>
      </c>
      <c r="BS42" s="61" t="str">
        <f t="shared" si="48"/>
        <v>No</v>
      </c>
      <c r="BT42" s="61" t="str">
        <f t="shared" si="49"/>
        <v>No</v>
      </c>
      <c r="BU42" s="61" t="str">
        <f t="shared" si="50"/>
        <v>No</v>
      </c>
      <c r="BV42" s="61" t="str">
        <f t="shared" si="51"/>
        <v>No</v>
      </c>
      <c r="BW42" s="61" t="str">
        <f t="shared" si="52"/>
        <v>No</v>
      </c>
      <c r="BX42" s="61" t="str">
        <f t="shared" si="53"/>
        <v>No</v>
      </c>
      <c r="BY42" s="61" t="str">
        <f t="shared" si="54"/>
        <v>No</v>
      </c>
      <c r="BZ42" s="61" t="str">
        <f t="shared" si="55"/>
        <v>No</v>
      </c>
    </row>
    <row r="43" spans="1:78" ht="13.5" customHeight="1" x14ac:dyDescent="0.2">
      <c r="A43" s="64"/>
      <c r="B43" s="69"/>
      <c r="C43" s="69"/>
      <c r="D43" s="65"/>
      <c r="E43" s="65"/>
      <c r="F43" s="66"/>
      <c r="G43" s="67"/>
      <c r="H43" s="70"/>
      <c r="I43" s="70"/>
      <c r="J43" s="71"/>
      <c r="K43" s="70"/>
      <c r="L43" s="70"/>
      <c r="M43" s="70"/>
      <c r="N43" s="70"/>
      <c r="O43" s="70"/>
      <c r="P43" s="72"/>
      <c r="Q43" s="72"/>
      <c r="R43" s="72"/>
      <c r="S43" s="56" t="str">
        <f t="shared" si="0"/>
        <v>No</v>
      </c>
      <c r="T43" s="70"/>
      <c r="V43" s="32" t="s">
        <v>119</v>
      </c>
      <c r="W43" s="32" t="s">
        <v>72</v>
      </c>
      <c r="X43" s="58" t="str">
        <f t="shared" si="1"/>
        <v>No</v>
      </c>
      <c r="Y43" s="61" t="str">
        <f t="shared" si="2"/>
        <v>No</v>
      </c>
      <c r="Z43" s="61" t="str">
        <f t="shared" si="3"/>
        <v>No</v>
      </c>
      <c r="AA43" s="61" t="str">
        <f t="shared" si="4"/>
        <v>No</v>
      </c>
      <c r="AB43" s="61" t="str">
        <f t="shared" si="5"/>
        <v>No</v>
      </c>
      <c r="AC43" s="61" t="str">
        <f t="shared" si="6"/>
        <v>No</v>
      </c>
      <c r="AD43" s="61" t="str">
        <f t="shared" si="7"/>
        <v>No</v>
      </c>
      <c r="AE43" s="61" t="str">
        <f t="shared" si="8"/>
        <v>No</v>
      </c>
      <c r="AF43" s="61" t="str">
        <f t="shared" si="9"/>
        <v>No</v>
      </c>
      <c r="AG43" s="61" t="str">
        <f t="shared" si="10"/>
        <v>No</v>
      </c>
      <c r="AH43" s="61" t="str">
        <f t="shared" si="11"/>
        <v>No</v>
      </c>
      <c r="AI43" s="58" t="str">
        <f t="shared" si="12"/>
        <v>No</v>
      </c>
      <c r="AJ43" s="61" t="str">
        <f t="shared" si="13"/>
        <v>No</v>
      </c>
      <c r="AK43" s="61" t="str">
        <f t="shared" si="14"/>
        <v>No</v>
      </c>
      <c r="AL43" s="61" t="str">
        <f t="shared" si="15"/>
        <v>No</v>
      </c>
      <c r="AM43" s="61" t="str">
        <f t="shared" si="16"/>
        <v>No</v>
      </c>
      <c r="AN43" s="61" t="str">
        <f t="shared" si="17"/>
        <v>No</v>
      </c>
      <c r="AO43" s="61" t="str">
        <f t="shared" si="18"/>
        <v>No</v>
      </c>
      <c r="AP43" s="61" t="str">
        <f t="shared" si="19"/>
        <v>No</v>
      </c>
      <c r="AQ43" s="61" t="str">
        <f t="shared" si="20"/>
        <v>No</v>
      </c>
      <c r="AR43" s="61" t="str">
        <f t="shared" si="21"/>
        <v>No</v>
      </c>
      <c r="AS43" s="61" t="str">
        <f t="shared" si="22"/>
        <v>No</v>
      </c>
      <c r="AT43" s="58" t="str">
        <f t="shared" si="23"/>
        <v>No</v>
      </c>
      <c r="AU43" s="61" t="str">
        <f t="shared" si="24"/>
        <v>No</v>
      </c>
      <c r="AV43" s="61" t="str">
        <f t="shared" si="25"/>
        <v>No</v>
      </c>
      <c r="AW43" s="61" t="str">
        <f t="shared" si="26"/>
        <v>No</v>
      </c>
      <c r="AX43" s="61" t="str">
        <f t="shared" si="27"/>
        <v>No</v>
      </c>
      <c r="AY43" s="61" t="str">
        <f t="shared" si="28"/>
        <v>No</v>
      </c>
      <c r="AZ43" s="61" t="str">
        <f t="shared" si="29"/>
        <v>No</v>
      </c>
      <c r="BA43" s="61" t="str">
        <f t="shared" si="30"/>
        <v>No</v>
      </c>
      <c r="BB43" s="61" t="str">
        <f t="shared" si="31"/>
        <v>No</v>
      </c>
      <c r="BC43" s="61" t="str">
        <f t="shared" si="32"/>
        <v>No</v>
      </c>
      <c r="BD43" s="61" t="str">
        <f t="shared" si="33"/>
        <v>No</v>
      </c>
      <c r="BE43" s="61" t="str">
        <f t="shared" si="34"/>
        <v>No</v>
      </c>
      <c r="BF43" s="61" t="str">
        <f t="shared" si="35"/>
        <v>No</v>
      </c>
      <c r="BG43" s="61" t="str">
        <f t="shared" si="36"/>
        <v>No</v>
      </c>
      <c r="BH43" s="61" t="str">
        <f t="shared" si="37"/>
        <v>No</v>
      </c>
      <c r="BI43" s="61" t="str">
        <f t="shared" si="38"/>
        <v>No</v>
      </c>
      <c r="BJ43" s="61" t="str">
        <f t="shared" si="39"/>
        <v>No</v>
      </c>
      <c r="BK43" s="61" t="str">
        <f t="shared" si="40"/>
        <v>No</v>
      </c>
      <c r="BL43" s="61" t="str">
        <f t="shared" si="41"/>
        <v>No</v>
      </c>
      <c r="BM43" s="61" t="str">
        <f t="shared" si="42"/>
        <v>No</v>
      </c>
      <c r="BN43" s="61" t="str">
        <f t="shared" si="43"/>
        <v>No</v>
      </c>
      <c r="BO43" s="61" t="str">
        <f t="shared" si="44"/>
        <v>No</v>
      </c>
      <c r="BP43" s="61" t="str">
        <f t="shared" si="45"/>
        <v>No</v>
      </c>
      <c r="BQ43" s="61" t="str">
        <f t="shared" si="46"/>
        <v>No</v>
      </c>
      <c r="BR43" s="61" t="str">
        <f t="shared" si="47"/>
        <v>No</v>
      </c>
      <c r="BS43" s="61" t="str">
        <f t="shared" si="48"/>
        <v>No</v>
      </c>
      <c r="BT43" s="61" t="str">
        <f t="shared" si="49"/>
        <v>No</v>
      </c>
      <c r="BU43" s="61" t="str">
        <f t="shared" si="50"/>
        <v>No</v>
      </c>
      <c r="BV43" s="61" t="str">
        <f t="shared" si="51"/>
        <v>No</v>
      </c>
      <c r="BW43" s="61" t="str">
        <f t="shared" si="52"/>
        <v>No</v>
      </c>
      <c r="BX43" s="61" t="str">
        <f t="shared" si="53"/>
        <v>No</v>
      </c>
      <c r="BY43" s="61" t="str">
        <f t="shared" si="54"/>
        <v>No</v>
      </c>
      <c r="BZ43" s="61" t="str">
        <f t="shared" si="55"/>
        <v>No</v>
      </c>
    </row>
    <row r="44" spans="1:78" ht="13.5" customHeight="1" x14ac:dyDescent="0.2">
      <c r="A44" s="64"/>
      <c r="B44" s="69"/>
      <c r="C44" s="69"/>
      <c r="D44" s="65"/>
      <c r="E44" s="65"/>
      <c r="F44" s="66"/>
      <c r="G44" s="67"/>
      <c r="H44" s="70"/>
      <c r="I44" s="70"/>
      <c r="J44" s="71"/>
      <c r="K44" s="70"/>
      <c r="L44" s="70"/>
      <c r="M44" s="70"/>
      <c r="N44" s="70"/>
      <c r="O44" s="70"/>
      <c r="P44" s="72"/>
      <c r="Q44" s="72"/>
      <c r="R44" s="72"/>
      <c r="S44" s="56" t="str">
        <f t="shared" si="0"/>
        <v>No</v>
      </c>
      <c r="T44" s="70"/>
      <c r="W44" s="32" t="s">
        <v>73</v>
      </c>
      <c r="X44" s="58" t="str">
        <f t="shared" si="1"/>
        <v>No</v>
      </c>
      <c r="Y44" s="61" t="str">
        <f t="shared" si="2"/>
        <v>No</v>
      </c>
      <c r="Z44" s="61" t="str">
        <f t="shared" si="3"/>
        <v>No</v>
      </c>
      <c r="AA44" s="61" t="str">
        <f t="shared" si="4"/>
        <v>No</v>
      </c>
      <c r="AB44" s="61" t="str">
        <f t="shared" si="5"/>
        <v>No</v>
      </c>
      <c r="AC44" s="61" t="str">
        <f t="shared" si="6"/>
        <v>No</v>
      </c>
      <c r="AD44" s="61" t="str">
        <f t="shared" si="7"/>
        <v>No</v>
      </c>
      <c r="AE44" s="61" t="str">
        <f t="shared" si="8"/>
        <v>No</v>
      </c>
      <c r="AF44" s="61" t="str">
        <f t="shared" si="9"/>
        <v>No</v>
      </c>
      <c r="AG44" s="61" t="str">
        <f t="shared" si="10"/>
        <v>No</v>
      </c>
      <c r="AH44" s="61" t="str">
        <f t="shared" si="11"/>
        <v>No</v>
      </c>
      <c r="AI44" s="58" t="str">
        <f t="shared" si="12"/>
        <v>No</v>
      </c>
      <c r="AJ44" s="61" t="str">
        <f t="shared" si="13"/>
        <v>No</v>
      </c>
      <c r="AK44" s="61" t="str">
        <f t="shared" si="14"/>
        <v>No</v>
      </c>
      <c r="AL44" s="61" t="str">
        <f t="shared" si="15"/>
        <v>No</v>
      </c>
      <c r="AM44" s="61" t="str">
        <f t="shared" si="16"/>
        <v>No</v>
      </c>
      <c r="AN44" s="61" t="str">
        <f t="shared" si="17"/>
        <v>No</v>
      </c>
      <c r="AO44" s="61" t="str">
        <f t="shared" si="18"/>
        <v>No</v>
      </c>
      <c r="AP44" s="61" t="str">
        <f t="shared" si="19"/>
        <v>No</v>
      </c>
      <c r="AQ44" s="61" t="str">
        <f t="shared" si="20"/>
        <v>No</v>
      </c>
      <c r="AR44" s="61" t="str">
        <f t="shared" si="21"/>
        <v>No</v>
      </c>
      <c r="AS44" s="61" t="str">
        <f t="shared" si="22"/>
        <v>No</v>
      </c>
      <c r="AT44" s="58" t="str">
        <f t="shared" si="23"/>
        <v>No</v>
      </c>
      <c r="AU44" s="61" t="str">
        <f t="shared" si="24"/>
        <v>No</v>
      </c>
      <c r="AV44" s="61" t="str">
        <f t="shared" si="25"/>
        <v>No</v>
      </c>
      <c r="AW44" s="61" t="str">
        <f t="shared" si="26"/>
        <v>No</v>
      </c>
      <c r="AX44" s="61" t="str">
        <f t="shared" si="27"/>
        <v>No</v>
      </c>
      <c r="AY44" s="61" t="str">
        <f t="shared" si="28"/>
        <v>No</v>
      </c>
      <c r="AZ44" s="61" t="str">
        <f t="shared" si="29"/>
        <v>No</v>
      </c>
      <c r="BA44" s="61" t="str">
        <f t="shared" si="30"/>
        <v>No</v>
      </c>
      <c r="BB44" s="61" t="str">
        <f t="shared" si="31"/>
        <v>No</v>
      </c>
      <c r="BC44" s="61" t="str">
        <f t="shared" si="32"/>
        <v>No</v>
      </c>
      <c r="BD44" s="61" t="str">
        <f t="shared" si="33"/>
        <v>No</v>
      </c>
      <c r="BE44" s="61" t="str">
        <f t="shared" si="34"/>
        <v>No</v>
      </c>
      <c r="BF44" s="61" t="str">
        <f t="shared" si="35"/>
        <v>No</v>
      </c>
      <c r="BG44" s="61" t="str">
        <f t="shared" si="36"/>
        <v>No</v>
      </c>
      <c r="BH44" s="61" t="str">
        <f t="shared" si="37"/>
        <v>No</v>
      </c>
      <c r="BI44" s="61" t="str">
        <f t="shared" si="38"/>
        <v>No</v>
      </c>
      <c r="BJ44" s="61" t="str">
        <f t="shared" si="39"/>
        <v>No</v>
      </c>
      <c r="BK44" s="61" t="str">
        <f t="shared" si="40"/>
        <v>No</v>
      </c>
      <c r="BL44" s="61" t="str">
        <f t="shared" si="41"/>
        <v>No</v>
      </c>
      <c r="BM44" s="61" t="str">
        <f t="shared" si="42"/>
        <v>No</v>
      </c>
      <c r="BN44" s="61" t="str">
        <f t="shared" si="43"/>
        <v>No</v>
      </c>
      <c r="BO44" s="61" t="str">
        <f t="shared" si="44"/>
        <v>No</v>
      </c>
      <c r="BP44" s="61" t="str">
        <f t="shared" si="45"/>
        <v>No</v>
      </c>
      <c r="BQ44" s="61" t="str">
        <f t="shared" si="46"/>
        <v>No</v>
      </c>
      <c r="BR44" s="61" t="str">
        <f t="shared" si="47"/>
        <v>No</v>
      </c>
      <c r="BS44" s="61" t="str">
        <f t="shared" si="48"/>
        <v>No</v>
      </c>
      <c r="BT44" s="61" t="str">
        <f t="shared" si="49"/>
        <v>No</v>
      </c>
      <c r="BU44" s="61" t="str">
        <f t="shared" si="50"/>
        <v>No</v>
      </c>
      <c r="BV44" s="61" t="str">
        <f t="shared" si="51"/>
        <v>No</v>
      </c>
      <c r="BW44" s="61" t="str">
        <f t="shared" si="52"/>
        <v>No</v>
      </c>
      <c r="BX44" s="61" t="str">
        <f t="shared" si="53"/>
        <v>No</v>
      </c>
      <c r="BY44" s="61" t="str">
        <f t="shared" si="54"/>
        <v>No</v>
      </c>
      <c r="BZ44" s="61" t="str">
        <f t="shared" si="55"/>
        <v>No</v>
      </c>
    </row>
    <row r="45" spans="1:78" ht="13.5" customHeight="1" x14ac:dyDescent="0.2">
      <c r="A45" s="64"/>
      <c r="B45" s="69"/>
      <c r="C45" s="69"/>
      <c r="D45" s="65"/>
      <c r="E45" s="65"/>
      <c r="F45" s="66"/>
      <c r="G45" s="67"/>
      <c r="H45" s="70"/>
      <c r="I45" s="70"/>
      <c r="J45" s="71"/>
      <c r="K45" s="70"/>
      <c r="L45" s="70"/>
      <c r="M45" s="70"/>
      <c r="N45" s="70"/>
      <c r="O45" s="70"/>
      <c r="P45" s="72"/>
      <c r="Q45" s="72"/>
      <c r="R45" s="72"/>
      <c r="S45" s="56" t="str">
        <f t="shared" si="0"/>
        <v>No</v>
      </c>
      <c r="T45" s="70"/>
      <c r="W45" s="32" t="s">
        <v>74</v>
      </c>
      <c r="X45" s="58" t="str">
        <f t="shared" si="1"/>
        <v>No</v>
      </c>
      <c r="Y45" s="61" t="str">
        <f t="shared" si="2"/>
        <v>No</v>
      </c>
      <c r="Z45" s="61" t="str">
        <f t="shared" si="3"/>
        <v>No</v>
      </c>
      <c r="AA45" s="61" t="str">
        <f t="shared" si="4"/>
        <v>No</v>
      </c>
      <c r="AB45" s="61" t="str">
        <f t="shared" si="5"/>
        <v>No</v>
      </c>
      <c r="AC45" s="61" t="str">
        <f t="shared" si="6"/>
        <v>No</v>
      </c>
      <c r="AD45" s="61" t="str">
        <f t="shared" si="7"/>
        <v>No</v>
      </c>
      <c r="AE45" s="61" t="str">
        <f t="shared" si="8"/>
        <v>No</v>
      </c>
      <c r="AF45" s="61" t="str">
        <f t="shared" si="9"/>
        <v>No</v>
      </c>
      <c r="AG45" s="61" t="str">
        <f t="shared" si="10"/>
        <v>No</v>
      </c>
      <c r="AH45" s="61" t="str">
        <f t="shared" si="11"/>
        <v>No</v>
      </c>
      <c r="AI45" s="58" t="str">
        <f t="shared" si="12"/>
        <v>No</v>
      </c>
      <c r="AJ45" s="61" t="str">
        <f t="shared" si="13"/>
        <v>No</v>
      </c>
      <c r="AK45" s="61" t="str">
        <f t="shared" si="14"/>
        <v>No</v>
      </c>
      <c r="AL45" s="61" t="str">
        <f t="shared" si="15"/>
        <v>No</v>
      </c>
      <c r="AM45" s="61" t="str">
        <f t="shared" si="16"/>
        <v>No</v>
      </c>
      <c r="AN45" s="61" t="str">
        <f t="shared" si="17"/>
        <v>No</v>
      </c>
      <c r="AO45" s="61" t="str">
        <f t="shared" si="18"/>
        <v>No</v>
      </c>
      <c r="AP45" s="61" t="str">
        <f t="shared" si="19"/>
        <v>No</v>
      </c>
      <c r="AQ45" s="61" t="str">
        <f t="shared" si="20"/>
        <v>No</v>
      </c>
      <c r="AR45" s="61" t="str">
        <f t="shared" si="21"/>
        <v>No</v>
      </c>
      <c r="AS45" s="61" t="str">
        <f t="shared" si="22"/>
        <v>No</v>
      </c>
      <c r="AT45" s="58" t="str">
        <f t="shared" si="23"/>
        <v>No</v>
      </c>
      <c r="AU45" s="61" t="str">
        <f t="shared" si="24"/>
        <v>No</v>
      </c>
      <c r="AV45" s="61" t="str">
        <f t="shared" si="25"/>
        <v>No</v>
      </c>
      <c r="AW45" s="61" t="str">
        <f t="shared" si="26"/>
        <v>No</v>
      </c>
      <c r="AX45" s="61" t="str">
        <f t="shared" si="27"/>
        <v>No</v>
      </c>
      <c r="AY45" s="61" t="str">
        <f t="shared" si="28"/>
        <v>No</v>
      </c>
      <c r="AZ45" s="61" t="str">
        <f t="shared" si="29"/>
        <v>No</v>
      </c>
      <c r="BA45" s="61" t="str">
        <f t="shared" si="30"/>
        <v>No</v>
      </c>
      <c r="BB45" s="61" t="str">
        <f t="shared" si="31"/>
        <v>No</v>
      </c>
      <c r="BC45" s="61" t="str">
        <f t="shared" si="32"/>
        <v>No</v>
      </c>
      <c r="BD45" s="61" t="str">
        <f t="shared" si="33"/>
        <v>No</v>
      </c>
      <c r="BE45" s="61" t="str">
        <f t="shared" si="34"/>
        <v>No</v>
      </c>
      <c r="BF45" s="61" t="str">
        <f t="shared" si="35"/>
        <v>No</v>
      </c>
      <c r="BG45" s="61" t="str">
        <f t="shared" si="36"/>
        <v>No</v>
      </c>
      <c r="BH45" s="61" t="str">
        <f t="shared" si="37"/>
        <v>No</v>
      </c>
      <c r="BI45" s="61" t="str">
        <f t="shared" si="38"/>
        <v>No</v>
      </c>
      <c r="BJ45" s="61" t="str">
        <f t="shared" si="39"/>
        <v>No</v>
      </c>
      <c r="BK45" s="61" t="str">
        <f t="shared" si="40"/>
        <v>No</v>
      </c>
      <c r="BL45" s="61" t="str">
        <f t="shared" si="41"/>
        <v>No</v>
      </c>
      <c r="BM45" s="61" t="str">
        <f t="shared" si="42"/>
        <v>No</v>
      </c>
      <c r="BN45" s="61" t="str">
        <f t="shared" si="43"/>
        <v>No</v>
      </c>
      <c r="BO45" s="61" t="str">
        <f t="shared" si="44"/>
        <v>No</v>
      </c>
      <c r="BP45" s="61" t="str">
        <f t="shared" si="45"/>
        <v>No</v>
      </c>
      <c r="BQ45" s="61" t="str">
        <f t="shared" si="46"/>
        <v>No</v>
      </c>
      <c r="BR45" s="61" t="str">
        <f t="shared" si="47"/>
        <v>No</v>
      </c>
      <c r="BS45" s="61" t="str">
        <f t="shared" si="48"/>
        <v>No</v>
      </c>
      <c r="BT45" s="61" t="str">
        <f t="shared" si="49"/>
        <v>No</v>
      </c>
      <c r="BU45" s="61" t="str">
        <f t="shared" si="50"/>
        <v>No</v>
      </c>
      <c r="BV45" s="61" t="str">
        <f t="shared" si="51"/>
        <v>No</v>
      </c>
      <c r="BW45" s="61" t="str">
        <f t="shared" si="52"/>
        <v>No</v>
      </c>
      <c r="BX45" s="61" t="str">
        <f t="shared" si="53"/>
        <v>No</v>
      </c>
      <c r="BY45" s="61" t="str">
        <f t="shared" si="54"/>
        <v>No</v>
      </c>
      <c r="BZ45" s="61" t="str">
        <f t="shared" si="55"/>
        <v>No</v>
      </c>
    </row>
    <row r="46" spans="1:78" x14ac:dyDescent="0.2">
      <c r="A46" s="64"/>
      <c r="B46" s="69"/>
      <c r="C46" s="69"/>
      <c r="D46" s="65"/>
      <c r="E46" s="65"/>
      <c r="F46" s="66"/>
      <c r="G46" s="67"/>
      <c r="H46" s="70"/>
      <c r="I46" s="70"/>
      <c r="J46" s="71"/>
      <c r="K46" s="70"/>
      <c r="L46" s="70"/>
      <c r="M46" s="70"/>
      <c r="N46" s="70"/>
      <c r="O46" s="70"/>
      <c r="P46" s="72"/>
      <c r="Q46" s="72"/>
      <c r="R46" s="72"/>
      <c r="S46" s="56" t="str">
        <f>IF(W49="Yes","Yes",(IF(X49="Yes","Yes",(IF(Y49="Yes","Yes",(IF(Z49="Yes","Yes",(IF(AA49="Yes","Yes",(IF(AB49="Yes","Yes",(IF(AC49="Yes","Yes",(IF(AD49="Yes","Yes",(IF(AE49="Yes","Yes",(IF(AF49="Yes","Yes",(IF(AG49="Yes","Yes",(IF(AH49="Yes","Yes",(IF(AI49="Yes","Yes",(IF(AJ49="Yes","Yes",(IF(AK49="Yes","Yes",(IF(AL49="Yes","Yes",(IF(AM49="Yes","Yes",(IF(AN49="Yes","Yes",(IF(AO49="Yes","Yes",(IF(AP49="Yes","Yes",(IF(AQ49="Yes","Yes",(IF(AR49="Yes","Yes",(IF(AS49="Yes","Yes",(IF(AT49="Yes","Yes",(IF(AU49="Yes","Yes",(IF(AV49="Yes","Yes",(IF(AW49="Yes","Yes",(IF(AX49="Yes","Yes",(IF(AY49="Yes","Yes",(IF(AZ49="Yes","Yes",(IF(BA49="Yes","Yes",(IF(BB49="Yes","Yes",(IF(BC49="Yes","Yes",(IF(BD49="Yes","Yes",(IF(BE49="Yes","Yes",(IF(BF49="Yes","Yes",(IF(BG49="Yes","Yes",(IF(BH49="Yes","Yes",(IF(BI49="Yes","Yes",(IF(BJ49="Yes","Yes",(IF(BK49="Yes","Yes",(IF(BL49="Yes","Yes",(IF(BM49="Yes","Yes",(IF(BN49="Yes","Yes",(IF(BO49="Yes","Yes",(IF(BP49="Yes","Yes",(IF(BQ49="Yes","Yes",(IF(BR49="Yes","Yes",(IF(BS49="Yes","Yes",(IF(BT49="Yes","Yes",(IF(BU49="Yes","Yes",(IF(BV49="Yes","Yes",(IF(BW49="Yes","Yes",(IF(BX49="Yes","Yes",(IF(BY49="Yes","Yes","No")))))))))))))))))))))))))))))))))))))))))))))))))))))))))))))))))))))))))))))))))))))))))))))))))))))))))))))</f>
        <v>No</v>
      </c>
      <c r="T46" s="70"/>
      <c r="W46" s="32" t="s">
        <v>75</v>
      </c>
      <c r="X46" s="58" t="str">
        <f t="shared" si="1"/>
        <v>No</v>
      </c>
      <c r="Y46" s="61" t="str">
        <f t="shared" si="2"/>
        <v>No</v>
      </c>
      <c r="Z46" s="61" t="str">
        <f t="shared" si="3"/>
        <v>No</v>
      </c>
      <c r="AA46" s="61" t="str">
        <f t="shared" si="4"/>
        <v>No</v>
      </c>
      <c r="AB46" s="61" t="str">
        <f t="shared" si="5"/>
        <v>No</v>
      </c>
      <c r="AC46" s="61" t="str">
        <f t="shared" si="6"/>
        <v>No</v>
      </c>
      <c r="AD46" s="61" t="str">
        <f t="shared" si="7"/>
        <v>No</v>
      </c>
      <c r="AE46" s="61" t="str">
        <f t="shared" si="8"/>
        <v>No</v>
      </c>
      <c r="AF46" s="61" t="str">
        <f t="shared" si="9"/>
        <v>No</v>
      </c>
      <c r="AG46" s="61" t="str">
        <f t="shared" si="10"/>
        <v>No</v>
      </c>
      <c r="AH46" s="61" t="str">
        <f t="shared" si="11"/>
        <v>No</v>
      </c>
      <c r="AI46" s="58" t="str">
        <f t="shared" si="12"/>
        <v>No</v>
      </c>
      <c r="AJ46" s="61" t="str">
        <f t="shared" si="13"/>
        <v>No</v>
      </c>
      <c r="AK46" s="61" t="str">
        <f t="shared" si="14"/>
        <v>No</v>
      </c>
      <c r="AL46" s="61" t="str">
        <f t="shared" si="15"/>
        <v>No</v>
      </c>
      <c r="AM46" s="61" t="str">
        <f t="shared" si="16"/>
        <v>No</v>
      </c>
      <c r="AN46" s="61" t="str">
        <f t="shared" si="17"/>
        <v>No</v>
      </c>
      <c r="AO46" s="61" t="str">
        <f t="shared" si="18"/>
        <v>No</v>
      </c>
      <c r="AP46" s="61" t="str">
        <f t="shared" si="19"/>
        <v>No</v>
      </c>
      <c r="AQ46" s="61" t="str">
        <f t="shared" si="20"/>
        <v>No</v>
      </c>
      <c r="AR46" s="61" t="str">
        <f t="shared" si="21"/>
        <v>No</v>
      </c>
      <c r="AS46" s="61" t="str">
        <f t="shared" si="22"/>
        <v>No</v>
      </c>
      <c r="AT46" s="58" t="str">
        <f t="shared" si="23"/>
        <v>No</v>
      </c>
      <c r="AU46" s="61" t="str">
        <f t="shared" si="24"/>
        <v>No</v>
      </c>
      <c r="AV46" s="61" t="str">
        <f t="shared" si="25"/>
        <v>No</v>
      </c>
      <c r="AW46" s="61" t="str">
        <f t="shared" si="26"/>
        <v>No</v>
      </c>
      <c r="AX46" s="61" t="str">
        <f t="shared" si="27"/>
        <v>No</v>
      </c>
      <c r="AY46" s="61" t="str">
        <f t="shared" si="28"/>
        <v>No</v>
      </c>
      <c r="AZ46" s="61" t="str">
        <f t="shared" si="29"/>
        <v>No</v>
      </c>
      <c r="BA46" s="61" t="str">
        <f t="shared" si="30"/>
        <v>No</v>
      </c>
      <c r="BB46" s="61" t="str">
        <f t="shared" si="31"/>
        <v>No</v>
      </c>
      <c r="BC46" s="61" t="str">
        <f t="shared" si="32"/>
        <v>No</v>
      </c>
      <c r="BD46" s="61" t="str">
        <f t="shared" si="33"/>
        <v>No</v>
      </c>
      <c r="BE46" s="61" t="str">
        <f t="shared" si="34"/>
        <v>No</v>
      </c>
      <c r="BF46" s="61" t="str">
        <f t="shared" si="35"/>
        <v>No</v>
      </c>
      <c r="BG46" s="61" t="str">
        <f t="shared" si="36"/>
        <v>No</v>
      </c>
      <c r="BH46" s="61" t="str">
        <f t="shared" si="37"/>
        <v>No</v>
      </c>
      <c r="BI46" s="61" t="str">
        <f t="shared" si="38"/>
        <v>No</v>
      </c>
      <c r="BJ46" s="61" t="str">
        <f t="shared" si="39"/>
        <v>No</v>
      </c>
      <c r="BK46" s="61" t="str">
        <f t="shared" si="40"/>
        <v>No</v>
      </c>
      <c r="BL46" s="61" t="str">
        <f t="shared" si="41"/>
        <v>No</v>
      </c>
      <c r="BM46" s="61" t="str">
        <f t="shared" si="42"/>
        <v>No</v>
      </c>
      <c r="BN46" s="61" t="str">
        <f t="shared" si="43"/>
        <v>No</v>
      </c>
      <c r="BO46" s="61" t="str">
        <f t="shared" si="44"/>
        <v>No</v>
      </c>
      <c r="BP46" s="61" t="str">
        <f t="shared" si="45"/>
        <v>No</v>
      </c>
      <c r="BQ46" s="61" t="str">
        <f t="shared" si="46"/>
        <v>No</v>
      </c>
      <c r="BR46" s="61" t="str">
        <f t="shared" si="47"/>
        <v>No</v>
      </c>
      <c r="BS46" s="61" t="str">
        <f t="shared" si="48"/>
        <v>No</v>
      </c>
      <c r="BT46" s="61" t="str">
        <f t="shared" si="49"/>
        <v>No</v>
      </c>
      <c r="BU46" s="61" t="str">
        <f t="shared" si="50"/>
        <v>No</v>
      </c>
      <c r="BV46" s="61" t="str">
        <f t="shared" si="51"/>
        <v>No</v>
      </c>
      <c r="BW46" s="61" t="str">
        <f t="shared" si="52"/>
        <v>No</v>
      </c>
      <c r="BX46" s="61" t="str">
        <f t="shared" si="53"/>
        <v>No</v>
      </c>
      <c r="BY46" s="61" t="str">
        <f t="shared" si="54"/>
        <v>No</v>
      </c>
      <c r="BZ46" s="61" t="str">
        <f t="shared" si="55"/>
        <v>No</v>
      </c>
    </row>
    <row r="47" spans="1:78" ht="13.5" customHeight="1" x14ac:dyDescent="0.2">
      <c r="A47" s="64"/>
      <c r="B47" s="69"/>
      <c r="C47" s="69"/>
      <c r="D47" s="65"/>
      <c r="E47" s="65"/>
      <c r="F47" s="66"/>
      <c r="G47" s="67"/>
      <c r="H47" s="70"/>
      <c r="I47" s="70"/>
      <c r="J47" s="71"/>
      <c r="K47" s="70"/>
      <c r="L47" s="70"/>
      <c r="M47" s="70"/>
      <c r="N47" s="70"/>
      <c r="O47" s="70"/>
      <c r="P47" s="72"/>
      <c r="Q47" s="72"/>
      <c r="R47" s="72"/>
      <c r="S47" s="56" t="str">
        <f>IF(X50="Yes","Yes",(IF(Y50="Yes","Yes",(IF(Z50="Yes","Yes",(IF(AA50="Yes","Yes",(IF(AB50="Yes","Yes",(IF(AC50="Yes","Yes",(IF(AD50="Yes","Yes",(IF(AE50="Yes","Yes",(IF(AF50="Yes","Yes",(IF(AG50="Yes","Yes",(IF(AH50="Yes","Yes",(IF(AI50="Yes","Yes",(IF(AJ50="Yes","Yes",(IF(AK50="Yes","Yes",(IF(AL50="Yes","Yes",(IF(AM50="Yes","Yes",(IF(AN50="Yes","Yes",(IF(AO50="Yes","Yes",(IF(AP50="Yes","Yes",(IF(AQ50="Yes","Yes",(IF(AR50="Yes","Yes",(IF(AS50="Yes","Yes",(IF(AT50="Yes","Yes",(IF(AU50="Yes","Yes",(IF(AV50="Yes","Yes",(IF(AW50="Yes","Yes",(IF(AX50="Yes","Yes",(IF(AY50="Yes","Yes",(IF(AZ50="Yes","Yes",(IF(BA50="Yes","Yes",(IF(BB50="Yes","Yes",(IF(BC50="Yes","Yes",(IF(BD50="Yes","Yes",(IF(BE50="Yes","Yes",(IF(BF50="Yes","Yes",(IF(BG50="Yes","Yes",(IF(BH50="Yes","Yes",(IF(BI50="Yes","Yes",(IF(BJ50="Yes","Yes",(IF(BK50="Yes","Yes",(IF(BL50="Yes","Yes",(IF(BM50="Yes","Yes",(IF(BN50="Yes","Yes",(IF(BO50="Yes","Yes",(IF(BP50="Yes","Yes",(IF(BQ50="Yes","Yes",(IF(BR50="Yes","Yes",(IF(BS50="Yes","Yes",(IF(BT50="Yes","Yes",(IF(BU50="Yes","Yes",(IF(BV50="Yes","Yes",(IF(BW50="Yes","Yes",(IF(BX50="Yes","Yes",(IF(BY50="Yes","Yes",(IF(BZ50="Yes","Yes","No")))))))))))))))))))))))))))))))))))))))))))))))))))))))))))))))))))))))))))))))))))))))))))))))))))))))))))))</f>
        <v>No</v>
      </c>
      <c r="T47" s="70"/>
      <c r="W47" s="32" t="s">
        <v>76</v>
      </c>
      <c r="X47" s="58" t="str">
        <f t="shared" si="1"/>
        <v>No</v>
      </c>
      <c r="Y47" s="61" t="str">
        <f t="shared" si="2"/>
        <v>No</v>
      </c>
      <c r="Z47" s="61" t="str">
        <f t="shared" si="3"/>
        <v>No</v>
      </c>
      <c r="AA47" s="61" t="str">
        <f t="shared" si="4"/>
        <v>No</v>
      </c>
      <c r="AB47" s="61" t="str">
        <f t="shared" si="5"/>
        <v>No</v>
      </c>
      <c r="AC47" s="61" t="str">
        <f t="shared" si="6"/>
        <v>No</v>
      </c>
      <c r="AD47" s="61" t="str">
        <f t="shared" si="7"/>
        <v>No</v>
      </c>
      <c r="AE47" s="61" t="str">
        <f t="shared" si="8"/>
        <v>No</v>
      </c>
      <c r="AF47" s="61" t="str">
        <f t="shared" si="9"/>
        <v>No</v>
      </c>
      <c r="AG47" s="61" t="str">
        <f t="shared" si="10"/>
        <v>No</v>
      </c>
      <c r="AH47" s="61" t="str">
        <f t="shared" si="11"/>
        <v>No</v>
      </c>
      <c r="AI47" s="58" t="str">
        <f t="shared" si="12"/>
        <v>No</v>
      </c>
      <c r="AJ47" s="61" t="str">
        <f t="shared" si="13"/>
        <v>No</v>
      </c>
      <c r="AK47" s="61" t="str">
        <f t="shared" si="14"/>
        <v>No</v>
      </c>
      <c r="AL47" s="61" t="str">
        <f t="shared" si="15"/>
        <v>No</v>
      </c>
      <c r="AM47" s="61" t="str">
        <f t="shared" si="16"/>
        <v>No</v>
      </c>
      <c r="AN47" s="61" t="str">
        <f t="shared" si="17"/>
        <v>No</v>
      </c>
      <c r="AO47" s="61" t="str">
        <f t="shared" si="18"/>
        <v>No</v>
      </c>
      <c r="AP47" s="61" t="str">
        <f t="shared" si="19"/>
        <v>No</v>
      </c>
      <c r="AQ47" s="61" t="str">
        <f t="shared" si="20"/>
        <v>No</v>
      </c>
      <c r="AR47" s="61" t="str">
        <f t="shared" si="21"/>
        <v>No</v>
      </c>
      <c r="AS47" s="61" t="str">
        <f t="shared" si="22"/>
        <v>No</v>
      </c>
      <c r="AT47" s="58" t="str">
        <f t="shared" si="23"/>
        <v>No</v>
      </c>
      <c r="AU47" s="61" t="str">
        <f t="shared" si="24"/>
        <v>No</v>
      </c>
      <c r="AV47" s="61" t="str">
        <f t="shared" si="25"/>
        <v>No</v>
      </c>
      <c r="AW47" s="61" t="str">
        <f t="shared" si="26"/>
        <v>No</v>
      </c>
      <c r="AX47" s="61" t="str">
        <f t="shared" si="27"/>
        <v>No</v>
      </c>
      <c r="AY47" s="61" t="str">
        <f t="shared" si="28"/>
        <v>No</v>
      </c>
      <c r="AZ47" s="61" t="str">
        <f t="shared" si="29"/>
        <v>No</v>
      </c>
      <c r="BA47" s="61" t="str">
        <f t="shared" si="30"/>
        <v>No</v>
      </c>
      <c r="BB47" s="61" t="str">
        <f t="shared" si="31"/>
        <v>No</v>
      </c>
      <c r="BC47" s="61" t="str">
        <f t="shared" si="32"/>
        <v>No</v>
      </c>
      <c r="BD47" s="61" t="str">
        <f t="shared" si="33"/>
        <v>No</v>
      </c>
      <c r="BE47" s="61" t="str">
        <f t="shared" si="34"/>
        <v>No</v>
      </c>
      <c r="BF47" s="61" t="str">
        <f t="shared" si="35"/>
        <v>No</v>
      </c>
      <c r="BG47" s="61" t="str">
        <f t="shared" si="36"/>
        <v>No</v>
      </c>
      <c r="BH47" s="61" t="str">
        <f t="shared" si="37"/>
        <v>No</v>
      </c>
      <c r="BI47" s="61" t="str">
        <f t="shared" si="38"/>
        <v>No</v>
      </c>
      <c r="BJ47" s="61" t="str">
        <f t="shared" si="39"/>
        <v>No</v>
      </c>
      <c r="BK47" s="61" t="str">
        <f t="shared" si="40"/>
        <v>No</v>
      </c>
      <c r="BL47" s="61" t="str">
        <f t="shared" si="41"/>
        <v>No</v>
      </c>
      <c r="BM47" s="61" t="str">
        <f t="shared" si="42"/>
        <v>No</v>
      </c>
      <c r="BN47" s="61" t="str">
        <f t="shared" si="43"/>
        <v>No</v>
      </c>
      <c r="BO47" s="61" t="str">
        <f t="shared" si="44"/>
        <v>No</v>
      </c>
      <c r="BP47" s="61" t="str">
        <f t="shared" si="45"/>
        <v>No</v>
      </c>
      <c r="BQ47" s="61" t="str">
        <f t="shared" si="46"/>
        <v>No</v>
      </c>
      <c r="BR47" s="61" t="str">
        <f t="shared" si="47"/>
        <v>No</v>
      </c>
      <c r="BS47" s="61" t="str">
        <f t="shared" si="48"/>
        <v>No</v>
      </c>
      <c r="BT47" s="61" t="str">
        <f t="shared" si="49"/>
        <v>No</v>
      </c>
      <c r="BU47" s="61" t="str">
        <f t="shared" si="50"/>
        <v>No</v>
      </c>
      <c r="BV47" s="61" t="str">
        <f t="shared" si="51"/>
        <v>No</v>
      </c>
      <c r="BW47" s="61" t="str">
        <f t="shared" si="52"/>
        <v>No</v>
      </c>
      <c r="BX47" s="61" t="str">
        <f t="shared" si="53"/>
        <v>No</v>
      </c>
      <c r="BY47" s="61" t="str">
        <f t="shared" si="54"/>
        <v>No</v>
      </c>
      <c r="BZ47" s="61" t="str">
        <f t="shared" si="55"/>
        <v>No</v>
      </c>
    </row>
    <row r="48" spans="1:78" ht="12.75" customHeight="1" x14ac:dyDescent="0.2">
      <c r="A48" s="64"/>
      <c r="B48" s="69"/>
      <c r="C48" s="69"/>
      <c r="D48" s="65"/>
      <c r="E48" s="65"/>
      <c r="F48" s="66"/>
      <c r="G48" s="67"/>
      <c r="H48" s="70"/>
      <c r="I48" s="70"/>
      <c r="J48" s="71"/>
      <c r="K48" s="70"/>
      <c r="L48" s="70"/>
      <c r="M48" s="70"/>
      <c r="N48" s="70"/>
      <c r="O48" s="70"/>
      <c r="P48" s="72"/>
      <c r="Q48" s="72"/>
      <c r="R48" s="72"/>
      <c r="S48" s="56" t="str">
        <f>IF(X51="Yes","Yes",(IF(Y51="Yes","Yes",(IF(Z51="Yes","Yes",(IF(AA51="Yes","Yes",(IF(AB51="Yes","Yes",(IF(AC51="Yes","Yes",(IF(AD51="Yes","Yes",(IF(AE51="Yes","Yes",(IF(AF51="Yes","Yes",(IF(AG51="Yes","Yes",(IF(AH51="Yes","Yes",(IF(AI51="Yes","Yes",(IF(AJ51="Yes","Yes",(IF(AK51="Yes","Yes",(IF(AL51="Yes","Yes",(IF(AM51="Yes","Yes",(IF(AN51="Yes","Yes",(IF(AO51="Yes","Yes",(IF(AP51="Yes","Yes",(IF(AQ51="Yes","Yes",(IF(AR51="Yes","Yes",(IF(AS51="Yes","Yes",(IF(AT51="Yes","Yes",(IF(AU51="Yes","Yes",(IF(AV51="Yes","Yes",(IF(AW51="Yes","Yes",(IF(AX51="Yes","Yes",(IF(AY51="Yes","Yes",(IF(AZ51="Yes","Yes",(IF(BA51="Yes","Yes",(IF(BB51="Yes","Yes",(IF(BC51="Yes","Yes",(IF(BD51="Yes","Yes",(IF(BE51="Yes","Yes",(IF(BF51="Yes","Yes",(IF(BG51="Yes","Yes",(IF(BH51="Yes","Yes",(IF(BI51="Yes","Yes",(IF(BJ51="Yes","Yes",(IF(BK51="Yes","Yes",(IF(BL51="Yes","Yes",(IF(BM51="Yes","Yes",(IF(BN51="Yes","Yes",(IF(BO51="Yes","Yes",(IF(BP51="Yes","Yes",(IF(BQ51="Yes","Yes",(IF(BR51="Yes","Yes",(IF(BS51="Yes","Yes",(IF(BT51="Yes","Yes",(IF(BU51="Yes","Yes",(IF(BV51="Yes","Yes",(IF(BW51="Yes","Yes",(IF(BX51="Yes","Yes",(IF(BY51="Yes","Yes",(IF(BZ51="Yes","Yes","No")))))))))))))))))))))))))))))))))))))))))))))))))))))))))))))))))))))))))))))))))))))))))))))))))))))))))))))</f>
        <v>No</v>
      </c>
      <c r="T48" s="70"/>
      <c r="V48">
        <v>2018</v>
      </c>
      <c r="W48">
        <v>2018</v>
      </c>
      <c r="X48" s="58" t="str">
        <f t="shared" si="1"/>
        <v>No</v>
      </c>
      <c r="Y48" s="61" t="str">
        <f t="shared" si="2"/>
        <v>No</v>
      </c>
      <c r="Z48" s="61" t="str">
        <f t="shared" si="3"/>
        <v>No</v>
      </c>
      <c r="AA48" s="61" t="str">
        <f t="shared" si="4"/>
        <v>No</v>
      </c>
      <c r="AB48" s="61" t="str">
        <f t="shared" si="5"/>
        <v>No</v>
      </c>
      <c r="AC48" s="61" t="str">
        <f t="shared" si="6"/>
        <v>No</v>
      </c>
      <c r="AD48" s="61" t="str">
        <f t="shared" si="7"/>
        <v>No</v>
      </c>
      <c r="AE48" s="61" t="str">
        <f t="shared" si="8"/>
        <v>No</v>
      </c>
      <c r="AF48" s="61" t="str">
        <f t="shared" si="9"/>
        <v>No</v>
      </c>
      <c r="AG48" s="61" t="str">
        <f t="shared" si="10"/>
        <v>No</v>
      </c>
      <c r="AH48" s="61" t="str">
        <f t="shared" si="11"/>
        <v>No</v>
      </c>
      <c r="AI48" s="58" t="str">
        <f t="shared" si="12"/>
        <v>No</v>
      </c>
      <c r="AJ48" s="61" t="str">
        <f t="shared" si="13"/>
        <v>No</v>
      </c>
      <c r="AK48" s="61" t="str">
        <f t="shared" si="14"/>
        <v>No</v>
      </c>
      <c r="AL48" s="61" t="str">
        <f t="shared" si="15"/>
        <v>No</v>
      </c>
      <c r="AM48" s="61" t="str">
        <f t="shared" si="16"/>
        <v>No</v>
      </c>
      <c r="AN48" s="61" t="str">
        <f t="shared" si="17"/>
        <v>No</v>
      </c>
      <c r="AO48" s="61" t="str">
        <f t="shared" si="18"/>
        <v>No</v>
      </c>
      <c r="AP48" s="61" t="str">
        <f t="shared" si="19"/>
        <v>No</v>
      </c>
      <c r="AQ48" s="61" t="str">
        <f t="shared" si="20"/>
        <v>No</v>
      </c>
      <c r="AR48" s="61" t="str">
        <f t="shared" si="21"/>
        <v>No</v>
      </c>
      <c r="AS48" s="61" t="str">
        <f t="shared" si="22"/>
        <v>No</v>
      </c>
      <c r="AT48" s="58" t="str">
        <f t="shared" si="23"/>
        <v>No</v>
      </c>
      <c r="AU48" s="61" t="str">
        <f t="shared" si="24"/>
        <v>No</v>
      </c>
      <c r="AV48" s="61" t="str">
        <f t="shared" si="25"/>
        <v>No</v>
      </c>
      <c r="AW48" s="61" t="str">
        <f t="shared" si="26"/>
        <v>No</v>
      </c>
      <c r="AX48" s="61" t="str">
        <f t="shared" si="27"/>
        <v>No</v>
      </c>
      <c r="AY48" s="61" t="str">
        <f t="shared" si="28"/>
        <v>No</v>
      </c>
      <c r="AZ48" s="61" t="str">
        <f t="shared" si="29"/>
        <v>No</v>
      </c>
      <c r="BA48" s="61" t="str">
        <f t="shared" si="30"/>
        <v>No</v>
      </c>
      <c r="BB48" s="61" t="str">
        <f t="shared" si="31"/>
        <v>No</v>
      </c>
      <c r="BC48" s="61" t="str">
        <f t="shared" si="32"/>
        <v>No</v>
      </c>
      <c r="BD48" s="61" t="str">
        <f t="shared" si="33"/>
        <v>No</v>
      </c>
      <c r="BE48" s="61" t="str">
        <f t="shared" si="34"/>
        <v>No</v>
      </c>
      <c r="BF48" s="61" t="str">
        <f t="shared" si="35"/>
        <v>No</v>
      </c>
      <c r="BG48" s="61" t="str">
        <f t="shared" si="36"/>
        <v>No</v>
      </c>
      <c r="BH48" s="61" t="str">
        <f t="shared" si="37"/>
        <v>No</v>
      </c>
      <c r="BI48" s="61" t="str">
        <f t="shared" si="38"/>
        <v>No</v>
      </c>
      <c r="BJ48" s="61" t="str">
        <f t="shared" si="39"/>
        <v>No</v>
      </c>
      <c r="BK48" s="61" t="str">
        <f t="shared" si="40"/>
        <v>No</v>
      </c>
      <c r="BL48" s="61" t="str">
        <f t="shared" si="41"/>
        <v>No</v>
      </c>
      <c r="BM48" s="61" t="str">
        <f t="shared" si="42"/>
        <v>No</v>
      </c>
      <c r="BN48" s="61" t="str">
        <f t="shared" si="43"/>
        <v>No</v>
      </c>
      <c r="BO48" s="61" t="str">
        <f t="shared" si="44"/>
        <v>No</v>
      </c>
      <c r="BP48" s="61" t="str">
        <f t="shared" si="45"/>
        <v>No</v>
      </c>
      <c r="BQ48" s="61" t="str">
        <f t="shared" si="46"/>
        <v>No</v>
      </c>
      <c r="BR48" s="61" t="str">
        <f t="shared" si="47"/>
        <v>No</v>
      </c>
      <c r="BS48" s="61" t="str">
        <f t="shared" si="48"/>
        <v>No</v>
      </c>
      <c r="BT48" s="61" t="str">
        <f t="shared" si="49"/>
        <v>No</v>
      </c>
      <c r="BU48" s="61" t="str">
        <f t="shared" si="50"/>
        <v>No</v>
      </c>
      <c r="BV48" s="61" t="str">
        <f t="shared" si="51"/>
        <v>No</v>
      </c>
      <c r="BW48" s="61" t="str">
        <f t="shared" si="52"/>
        <v>No</v>
      </c>
      <c r="BX48" s="61" t="str">
        <f t="shared" si="53"/>
        <v>No</v>
      </c>
      <c r="BY48" s="61" t="str">
        <f t="shared" si="54"/>
        <v>No</v>
      </c>
      <c r="BZ48" s="61" t="str">
        <f t="shared" si="55"/>
        <v>No</v>
      </c>
    </row>
    <row r="49" spans="1:78" x14ac:dyDescent="0.2">
      <c r="E49">
        <f>COUNTIF(E5:E48,W21)</f>
        <v>0</v>
      </c>
      <c r="F49" s="55"/>
      <c r="G49" s="40"/>
      <c r="H49" s="40"/>
      <c r="I49" s="53">
        <f>COUNTIF(I5:I48,W21)</f>
        <v>0</v>
      </c>
      <c r="J49" s="40">
        <f>(COUNTIF(J5:J48,W26))+(COUNTIF(J5:J48,W28))+((COUNTIF(J5:J48,W27))*2)</f>
        <v>0</v>
      </c>
      <c r="K49" s="40">
        <f>COUNTIF(K5:K48,W21)</f>
        <v>0</v>
      </c>
      <c r="L49" s="40">
        <f t="shared" ref="L49:O49" si="56">COUNTIF(L5:L48,X21)</f>
        <v>0</v>
      </c>
      <c r="M49" s="40">
        <f t="shared" si="56"/>
        <v>0</v>
      </c>
      <c r="N49" s="40">
        <f t="shared" si="56"/>
        <v>0</v>
      </c>
      <c r="O49" s="40">
        <f t="shared" si="56"/>
        <v>0</v>
      </c>
      <c r="P49" s="55"/>
      <c r="Q49" s="55"/>
      <c r="R49" s="55"/>
      <c r="T49"/>
      <c r="V49">
        <v>2019</v>
      </c>
      <c r="W49" s="58">
        <v>2019</v>
      </c>
      <c r="X49" s="61" t="str">
        <f>IF(AND(F46=1,G46=1),"No","No")</f>
        <v>No</v>
      </c>
      <c r="Y49" s="61" t="str">
        <f>IF(AND(F46=1,G46=2),"No","No")</f>
        <v>No</v>
      </c>
      <c r="Z49" s="61" t="str">
        <f>IF(AND(F46=1,G46=3),"Yes","No")</f>
        <v>No</v>
      </c>
      <c r="AA49" s="61" t="str">
        <f>IF(AND(F46=1,G46=4),"Yes","No")</f>
        <v>No</v>
      </c>
      <c r="AB49" s="61" t="str">
        <f>IF(AND(F46=1,G46=5),"Yes","No")</f>
        <v>No</v>
      </c>
      <c r="AC49" s="61" t="str">
        <f>IF(AND(F46=1,G46=6),"Yes","No")</f>
        <v>No</v>
      </c>
      <c r="AD49" s="61" t="str">
        <f>IF(AND(F46=1,G46=7),"Yes","No")</f>
        <v>No</v>
      </c>
      <c r="AE49" s="61" t="str">
        <f>IF(AND(F46=1,G46=8),"Yes","No")</f>
        <v>No</v>
      </c>
      <c r="AF49" s="61" t="str">
        <f>IF(AND(F46=1,G46=9),"Yes","No")</f>
        <v>No</v>
      </c>
      <c r="AG49" s="61" t="str">
        <f>IF(AND(F46=1,G46=10),"Yes","No")</f>
        <v>No</v>
      </c>
      <c r="AH49" s="58" t="str">
        <f>IF(AND(F46=2,G46=0),"Yes","No")</f>
        <v>No</v>
      </c>
      <c r="AI49" s="61" t="str">
        <f>IF(AND(F46=2,G46=1),"No","No")</f>
        <v>No</v>
      </c>
      <c r="AJ49" s="61" t="str">
        <f>IF(AND(F46=2,G46=2),"No","No")</f>
        <v>No</v>
      </c>
      <c r="AK49" s="61" t="str">
        <f>IF(AND(F46=2,G46=3),"Yes","No")</f>
        <v>No</v>
      </c>
      <c r="AL49" s="61" t="str">
        <f>IF(AND(F46=2,G46=4),"Yes","No")</f>
        <v>No</v>
      </c>
      <c r="AM49" s="61" t="str">
        <f>IF(AND(F46=2,G46=5),"Yes","No")</f>
        <v>No</v>
      </c>
      <c r="AN49" s="61" t="str">
        <f>IF(AND(F46=2,G46=6),"Yes","No")</f>
        <v>No</v>
      </c>
      <c r="AO49" s="61" t="str">
        <f>IF(AND(F46=2,G46=7),"Yes","No")</f>
        <v>No</v>
      </c>
      <c r="AP49" s="61" t="str">
        <f>IF(AND(F46=2,G46=8),"Yes","No")</f>
        <v>No</v>
      </c>
      <c r="AQ49" s="61" t="str">
        <f>IF(AND(F46=2,G46=9),"Yes","No")</f>
        <v>No</v>
      </c>
      <c r="AR49" s="61" t="str">
        <f>IF(AND(F46=2,G46=10),"Yes","No")</f>
        <v>No</v>
      </c>
      <c r="AS49" s="58" t="str">
        <f>IF(AND(F46=3,G46=1),"No","No")</f>
        <v>No</v>
      </c>
      <c r="AT49" s="61" t="str">
        <f>IF(AND(F46=3,G46=1),"Yes","No")</f>
        <v>No</v>
      </c>
      <c r="AU49" s="61" t="str">
        <f>IF(AND(F46=3,G46=2),"Yes","No")</f>
        <v>No</v>
      </c>
      <c r="AV49" s="61" t="str">
        <f>IF(AND(F46=3,G46=3),"Yes","No")</f>
        <v>No</v>
      </c>
      <c r="AW49" s="61" t="str">
        <f>IF(AND(F46=3,G46=4),"Yes","No")</f>
        <v>No</v>
      </c>
      <c r="AX49" s="61" t="str">
        <f>IF(AND(F46=3,G46=5),"Yes","No")</f>
        <v>No</v>
      </c>
      <c r="AY49" s="61" t="str">
        <f>IF(AND(F46=3,G46=6),"Yes","No")</f>
        <v>No</v>
      </c>
      <c r="AZ49" s="61" t="str">
        <f>IF(AND(F46=3,G46=7),"Yes","No")</f>
        <v>No</v>
      </c>
      <c r="BA49" s="61" t="str">
        <f>IF(AND(F46=3,G46=8),"Yes","No")</f>
        <v>No</v>
      </c>
      <c r="BB49" s="61" t="str">
        <f>IF(AND(F46=3,G46=9),"Yes","No")</f>
        <v>No</v>
      </c>
      <c r="BC49" s="61" t="str">
        <f>IF(AND(F46=3,G46=10),"Yes","No")</f>
        <v>No</v>
      </c>
      <c r="BD49" s="61" t="str">
        <f>IF(AND(F46=4,G46=0),"No","No")</f>
        <v>No</v>
      </c>
      <c r="BE49" s="61" t="str">
        <f>IF(AND(F46=4,G46=1),"Yes","No")</f>
        <v>No</v>
      </c>
      <c r="BF49" s="61" t="str">
        <f>IF(AND(F46=4,G46=2),"Yes","No")</f>
        <v>No</v>
      </c>
      <c r="BG49" s="61" t="str">
        <f>IF(AND(F46=4,G46=3),"Yes","No")</f>
        <v>No</v>
      </c>
      <c r="BH49" s="61" t="str">
        <f>IF(AND(F46=4,G46=4),"Yes","No")</f>
        <v>No</v>
      </c>
      <c r="BI49" s="61" t="str">
        <f>IF(AND(F46=4,G46=5),"Yes","No")</f>
        <v>No</v>
      </c>
      <c r="BJ49" s="61" t="str">
        <f>IF(AND(F46=4,G46=6),"Yes","No")</f>
        <v>No</v>
      </c>
      <c r="BK49" s="61" t="str">
        <f>IF(AND(F46=4,G46=7),"Yes","No")</f>
        <v>No</v>
      </c>
      <c r="BL49" s="61" t="str">
        <f>IF(AND(F46=4,G46=8),"Yes","No")</f>
        <v>No</v>
      </c>
      <c r="BM49" s="61" t="str">
        <f>IF(AND(F46=4,G46=9),"Yes","No")</f>
        <v>No</v>
      </c>
      <c r="BN49" s="61" t="str">
        <f>IF(AND(F46=4,G46=10),"Yes","No")</f>
        <v>No</v>
      </c>
      <c r="BO49" s="61" t="str">
        <f>IF(AND(F46=5,G46=0),"No","No")</f>
        <v>No</v>
      </c>
      <c r="BP49" s="61" t="str">
        <f>IF(AND(F46=5,G46=1),"Yes","No")</f>
        <v>No</v>
      </c>
      <c r="BQ49" s="61" t="str">
        <f>IF(AND(F46=5,G46=2),"Yes","No")</f>
        <v>No</v>
      </c>
      <c r="BR49" s="61" t="str">
        <f>IF(AND(F46=5,G46=3),"Yes","No")</f>
        <v>No</v>
      </c>
      <c r="BS49" s="61" t="str">
        <f>IF(AND(F46=5,G46=4),"Yes","No")</f>
        <v>No</v>
      </c>
      <c r="BT49" s="61" t="str">
        <f>IF(AND(F46=5,G46=5),"Yes","No")</f>
        <v>No</v>
      </c>
      <c r="BU49" s="61" t="str">
        <f>IF(AND(F46=5,G46=6),"Yes","No")</f>
        <v>No</v>
      </c>
      <c r="BV49" s="61" t="str">
        <f>IF(AND(F46=5,G46=7),"Yes","No")</f>
        <v>No</v>
      </c>
      <c r="BW49" s="61" t="str">
        <f>IF(AND(F46=5,G46=8),"Yes","No")</f>
        <v>No</v>
      </c>
      <c r="BX49" s="61" t="str">
        <f>IF(AND(F46=5,G46=9),"Yes","No")</f>
        <v>No</v>
      </c>
      <c r="BY49" s="61" t="str">
        <f>IF(AND(F46=5,G46=10),"Yes","No")</f>
        <v>No</v>
      </c>
    </row>
    <row r="50" spans="1:78" x14ac:dyDescent="0.2">
      <c r="A50" s="138"/>
      <c r="B50" s="138"/>
      <c r="G50" s="16">
        <f>COUNTIF(G5:G48,"&gt;0")</f>
        <v>0</v>
      </c>
      <c r="H50" s="16"/>
      <c r="I50" s="16"/>
      <c r="J50" s="2"/>
      <c r="K50" s="2"/>
      <c r="L50" s="2"/>
      <c r="M50" s="2"/>
      <c r="N50" s="2"/>
      <c r="O50" s="2"/>
      <c r="P50" s="35"/>
      <c r="W50">
        <v>2020</v>
      </c>
      <c r="X50" s="58" t="str">
        <f>IF(AND(F47=1,G47=0),"YES","No")</f>
        <v>No</v>
      </c>
      <c r="Y50" s="61" t="str">
        <f>IF(AND(F47=1,G47=1),"No","No")</f>
        <v>No</v>
      </c>
      <c r="Z50" s="61" t="str">
        <f>IF(AND(F47=1,G47=2),"No","No")</f>
        <v>No</v>
      </c>
      <c r="AA50" s="61" t="str">
        <f>IF(AND(F47=1,G47=3),"Yes","No")</f>
        <v>No</v>
      </c>
      <c r="AB50" s="61" t="str">
        <f>IF(AND(F47=1,G47=4),"Yes","No")</f>
        <v>No</v>
      </c>
      <c r="AC50" s="61" t="str">
        <f>IF(AND(F47=1,G47=5),"Yes","No")</f>
        <v>No</v>
      </c>
      <c r="AD50" s="61" t="str">
        <f>IF(AND(F47=1,G47=6),"Yes","No")</f>
        <v>No</v>
      </c>
      <c r="AE50" s="61" t="str">
        <f>IF(AND(F47=1,G47=7),"Yes","No")</f>
        <v>No</v>
      </c>
      <c r="AF50" s="61" t="str">
        <f>IF(AND(F47=1,G47=8),"Yes","No")</f>
        <v>No</v>
      </c>
      <c r="AG50" s="61" t="str">
        <f>IF(AND(F47=1,G47=9),"Yes","No")</f>
        <v>No</v>
      </c>
      <c r="AH50" s="61" t="str">
        <f>IF(AND(F47=1,G47=10),"Yes","No")</f>
        <v>No</v>
      </c>
      <c r="AI50" s="58" t="str">
        <f>IF(AND(F47=2,G47=0),"Yes","No")</f>
        <v>No</v>
      </c>
      <c r="AJ50" s="61" t="str">
        <f>IF(AND(F47=2,G47=1),"No","No")</f>
        <v>No</v>
      </c>
      <c r="AK50" s="61" t="str">
        <f>IF(AND(F47=2,G47=2),"No","No")</f>
        <v>No</v>
      </c>
      <c r="AL50" s="61" t="str">
        <f>IF(AND(F47=2,G47=3),"Yes","No")</f>
        <v>No</v>
      </c>
      <c r="AM50" s="61" t="str">
        <f>IF(AND(F47=2,G47=4),"Yes","No")</f>
        <v>No</v>
      </c>
      <c r="AN50" s="61" t="str">
        <f>IF(AND(F47=2,G47=5),"Yes","No")</f>
        <v>No</v>
      </c>
      <c r="AO50" s="61" t="str">
        <f>IF(AND(F47=2,G47=6),"Yes","No")</f>
        <v>No</v>
      </c>
      <c r="AP50" s="61" t="str">
        <f>IF(AND(F47=2,G47=7),"Yes","No")</f>
        <v>No</v>
      </c>
      <c r="AQ50" s="61" t="str">
        <f>IF(AND(F47=2,G47=8),"Yes","No")</f>
        <v>No</v>
      </c>
      <c r="AR50" s="61" t="str">
        <f>IF(AND(F47=2,G47=9),"Yes","No")</f>
        <v>No</v>
      </c>
      <c r="AS50" s="61" t="str">
        <f>IF(AND(F47=2,G47=10),"Yes","No")</f>
        <v>No</v>
      </c>
      <c r="AT50" s="58" t="str">
        <f>IF(AND(F47=3,G47=1),"No","No")</f>
        <v>No</v>
      </c>
      <c r="AU50" s="61" t="str">
        <f>IF(AND(F47=3,G47=1),"Yes","No")</f>
        <v>No</v>
      </c>
      <c r="AV50" s="61" t="str">
        <f>IF(AND(F47=3,G47=2),"Yes","No")</f>
        <v>No</v>
      </c>
      <c r="AW50" s="61" t="str">
        <f>IF(AND(F47=3,G47=3),"Yes","No")</f>
        <v>No</v>
      </c>
      <c r="AX50" s="61" t="str">
        <f>IF(AND(F47=3,G47=4),"Yes","No")</f>
        <v>No</v>
      </c>
      <c r="AY50" s="61" t="str">
        <f>IF(AND(F47=3,G47=5),"Yes","No")</f>
        <v>No</v>
      </c>
      <c r="AZ50" s="61" t="str">
        <f>IF(AND(F47=3,G47=6),"Yes","No")</f>
        <v>No</v>
      </c>
      <c r="BA50" s="61" t="str">
        <f>IF(AND(F47=3,G47=7),"Yes","No")</f>
        <v>No</v>
      </c>
      <c r="BB50" s="61" t="str">
        <f>IF(AND(F47=3,G47=8),"Yes","No")</f>
        <v>No</v>
      </c>
      <c r="BC50" s="61" t="str">
        <f>IF(AND(F47=3,G47=9),"Yes","No")</f>
        <v>No</v>
      </c>
      <c r="BD50" s="61" t="str">
        <f>IF(AND(F47=3,G47=10),"Yes","No")</f>
        <v>No</v>
      </c>
      <c r="BE50" s="61" t="str">
        <f>IF(AND(F47=4,G47=0),"No","No")</f>
        <v>No</v>
      </c>
      <c r="BF50" s="61" t="str">
        <f>IF(AND(F47=4,G47=1),"Yes","No")</f>
        <v>No</v>
      </c>
      <c r="BG50" s="61" t="str">
        <f>IF(AND(F47=4,G47=2),"Yes","No")</f>
        <v>No</v>
      </c>
      <c r="BH50" s="61" t="str">
        <f>IF(AND(F47=4,G47=3),"Yes","No")</f>
        <v>No</v>
      </c>
      <c r="BI50" s="61" t="str">
        <f>IF(AND(F47=4,G47=4),"Yes","No")</f>
        <v>No</v>
      </c>
      <c r="BJ50" s="61" t="str">
        <f>IF(AND(F47=4,G47=5),"Yes","No")</f>
        <v>No</v>
      </c>
      <c r="BK50" s="61" t="str">
        <f>IF(AND(F47=4,G47=6),"Yes","No")</f>
        <v>No</v>
      </c>
      <c r="BL50" s="61" t="str">
        <f>IF(AND(F47=4,G47=7),"Yes","No")</f>
        <v>No</v>
      </c>
      <c r="BM50" s="61" t="str">
        <f>IF(AND(F47=4,G47=8),"Yes","No")</f>
        <v>No</v>
      </c>
      <c r="BN50" s="61" t="str">
        <f>IF(AND(F47=4,G47=9),"Yes","No")</f>
        <v>No</v>
      </c>
      <c r="BO50" s="61" t="str">
        <f>IF(AND(F47=4,G47=10),"Yes","No")</f>
        <v>No</v>
      </c>
      <c r="BP50" s="61" t="str">
        <f>IF(AND(F47=5,G47=0),"No","No")</f>
        <v>No</v>
      </c>
      <c r="BQ50" s="61" t="str">
        <f>IF(AND(F47=5,G47=1),"Yes","No")</f>
        <v>No</v>
      </c>
      <c r="BR50" s="61" t="str">
        <f>IF(AND(F47=5,G47=2),"Yes","No")</f>
        <v>No</v>
      </c>
      <c r="BS50" s="61" t="str">
        <f>IF(AND(F47=5,G47=3),"Yes","No")</f>
        <v>No</v>
      </c>
      <c r="BT50" s="61" t="str">
        <f>IF(AND(F47=5,G47=4),"Yes","No")</f>
        <v>No</v>
      </c>
      <c r="BU50" s="61" t="str">
        <f>IF(AND(F47=5,G47=5),"Yes","No")</f>
        <v>No</v>
      </c>
      <c r="BV50" s="61" t="str">
        <f>IF(AND(F47=5,G47=6),"Yes","No")</f>
        <v>No</v>
      </c>
      <c r="BW50" s="61" t="str">
        <f>IF(AND(F47=5,G47=7),"Yes","No")</f>
        <v>No</v>
      </c>
      <c r="BX50" s="61" t="str">
        <f>IF(AND(F47=5,G47=8),"Yes","No")</f>
        <v>No</v>
      </c>
      <c r="BY50" s="61" t="str">
        <f>IF(AND(F47=5,G47=9),"Yes","No")</f>
        <v>No</v>
      </c>
      <c r="BZ50" s="61" t="str">
        <f>IF(AND(F47=5,G47=10),"Yes","No")</f>
        <v>No</v>
      </c>
    </row>
    <row r="51" spans="1:78" x14ac:dyDescent="0.2">
      <c r="A51" s="138" t="s">
        <v>77</v>
      </c>
      <c r="B51" s="138"/>
      <c r="E51">
        <f>COUNTA(H5:H48)</f>
        <v>0</v>
      </c>
      <c r="G51" s="42"/>
      <c r="H51" s="42"/>
      <c r="I51" s="42"/>
      <c r="J51" s="42"/>
      <c r="K51" s="42"/>
      <c r="L51" s="42"/>
      <c r="M51" s="42"/>
      <c r="N51" s="42"/>
      <c r="O51" s="42"/>
      <c r="P51" s="44"/>
      <c r="T51" s="41"/>
      <c r="W51">
        <v>2021</v>
      </c>
      <c r="X51" s="62" t="str">
        <f>IF(AND(F48=1,G48=0),"YES","No")</f>
        <v>No</v>
      </c>
      <c r="Y51" s="63" t="str">
        <f>IF(AND(F48=1,G48=1),"No","No")</f>
        <v>No</v>
      </c>
      <c r="Z51" s="63" t="str">
        <f>IF(AND(F48=1,G48=2),"No","No")</f>
        <v>No</v>
      </c>
      <c r="AA51" s="63" t="str">
        <f>IF(AND(F48=1,G48=3),"Yes","No")</f>
        <v>No</v>
      </c>
      <c r="AB51" s="63" t="str">
        <f>IF(AND(F48=1,G48=4),"Yes","No")</f>
        <v>No</v>
      </c>
      <c r="AC51" s="63" t="str">
        <f>IF(AND(F48=1,G48=5),"Yes","No")</f>
        <v>No</v>
      </c>
      <c r="AD51" s="63" t="str">
        <f>IF(AND(F48=1,G48=6),"Yes","No")</f>
        <v>No</v>
      </c>
      <c r="AE51" s="63" t="str">
        <f>IF(AND(F48=1,G48=7),"Yes","No")</f>
        <v>No</v>
      </c>
      <c r="AF51" s="63" t="str">
        <f>IF(AND(F48=1,G48=8),"Yes","No")</f>
        <v>No</v>
      </c>
      <c r="AG51" s="63" t="str">
        <f>IF(AND(F48=1,G48=9),"Yes","No")</f>
        <v>No</v>
      </c>
      <c r="AH51" s="63" t="str">
        <f>IF(AND(F48=1,G48=10),"Yes","No")</f>
        <v>No</v>
      </c>
      <c r="AI51" s="62" t="str">
        <f>IF(AND(F48=2,G48=0),"Yes","No")</f>
        <v>No</v>
      </c>
      <c r="AJ51" s="63" t="str">
        <f>IF(AND(F48=2,G48=1),"No","No")</f>
        <v>No</v>
      </c>
      <c r="AK51" s="63" t="str">
        <f>IF(AND(F48=2,G48=2),"No","No")</f>
        <v>No</v>
      </c>
      <c r="AL51" s="63" t="str">
        <f>IF(AND(F48=2,G48=3),"Yes","No")</f>
        <v>No</v>
      </c>
      <c r="AM51" s="63" t="str">
        <f>IF(AND(F48=2,G48=4),"Yes","No")</f>
        <v>No</v>
      </c>
      <c r="AN51" s="63" t="str">
        <f>IF(AND(F48=2,G48=5),"Yes","No")</f>
        <v>No</v>
      </c>
      <c r="AO51" s="63" t="str">
        <f>IF(AND(F48=2,G48=6),"Yes","No")</f>
        <v>No</v>
      </c>
      <c r="AP51" s="63" t="str">
        <f>IF(AND(F48=2,G48=7),"Yes","No")</f>
        <v>No</v>
      </c>
      <c r="AQ51" s="63" t="str">
        <f>IF(AND(F48=2,G48=8),"Yes","No")</f>
        <v>No</v>
      </c>
      <c r="AR51" s="63" t="str">
        <f>IF(AND(F48=2,G48=9),"Yes","No")</f>
        <v>No</v>
      </c>
      <c r="AS51" s="63" t="str">
        <f>IF(AND(F48=2,G48=10),"Yes","No")</f>
        <v>No</v>
      </c>
      <c r="AT51" s="62" t="str">
        <f>IF(AND(F48=3,G48=1),"No","No")</f>
        <v>No</v>
      </c>
      <c r="AU51" s="63" t="str">
        <f>IF(AND(F48=3,G48=1),"Yes","No")</f>
        <v>No</v>
      </c>
      <c r="AV51" s="63" t="str">
        <f>IF(AND(F48=3,G48=2),"Yes","No")</f>
        <v>No</v>
      </c>
      <c r="AW51" s="63" t="str">
        <f>IF(AND(F48=3,G48=3),"Yes","No")</f>
        <v>No</v>
      </c>
      <c r="AX51" s="63" t="str">
        <f>IF(AND(F48=3,G48=4),"Yes","No")</f>
        <v>No</v>
      </c>
      <c r="AY51" s="63" t="str">
        <f>IF(AND(F48=3,G48=5),"Yes","No")</f>
        <v>No</v>
      </c>
      <c r="AZ51" s="63" t="str">
        <f>IF(AND(F48=3,G48=6),"Yes","No")</f>
        <v>No</v>
      </c>
      <c r="BA51" s="63" t="str">
        <f>IF(AND(F48=3,G48=7),"Yes","No")</f>
        <v>No</v>
      </c>
      <c r="BB51" s="63" t="str">
        <f>IF(AND(F48=3,G48=8),"Yes","No")</f>
        <v>No</v>
      </c>
      <c r="BC51" s="63" t="str">
        <f>IF(AND(F48=3,G48=9),"Yes","No")</f>
        <v>No</v>
      </c>
      <c r="BD51" s="63" t="str">
        <f>IF(AND(F48=3,G48=10),"Yes","No")</f>
        <v>No</v>
      </c>
      <c r="BE51" s="63" t="str">
        <f>IF(AND(F48=4,G48=0),"No","No")</f>
        <v>No</v>
      </c>
      <c r="BF51" s="63" t="str">
        <f>IF(AND(F48=4,G48=1),"Yes","No")</f>
        <v>No</v>
      </c>
      <c r="BG51" s="63" t="str">
        <f>IF(AND(F48=4,G48=2),"Yes","No")</f>
        <v>No</v>
      </c>
      <c r="BH51" s="63" t="str">
        <f>IF(AND(F48=4,G48=3),"Yes","No")</f>
        <v>No</v>
      </c>
      <c r="BI51" s="63" t="str">
        <f>IF(AND(F48=4,G48=4),"Yes","No")</f>
        <v>No</v>
      </c>
      <c r="BJ51" s="63" t="str">
        <f>IF(AND(F48=4,G48=5),"Yes","No")</f>
        <v>No</v>
      </c>
      <c r="BK51" s="63" t="str">
        <f>IF(AND(F48=4,G48=6),"Yes","No")</f>
        <v>No</v>
      </c>
      <c r="BL51" s="63" t="str">
        <f>IF(AND(F48=4,G48=7),"Yes","No")</f>
        <v>No</v>
      </c>
      <c r="BM51" s="63" t="str">
        <f>IF(AND(F48=4,G48=8),"Yes","No")</f>
        <v>No</v>
      </c>
      <c r="BN51" s="63" t="str">
        <f>IF(AND(F48=4,G48=9),"Yes","No")</f>
        <v>No</v>
      </c>
      <c r="BO51" s="63" t="str">
        <f>IF(AND(F48=4,G48=10),"Yes","No")</f>
        <v>No</v>
      </c>
      <c r="BP51" s="63" t="str">
        <f>IF(AND(F48=5,G48=0),"No","No")</f>
        <v>No</v>
      </c>
      <c r="BQ51" s="63" t="str">
        <f>IF(AND(F48=5,G48=1),"Yes","No")</f>
        <v>No</v>
      </c>
      <c r="BR51" s="63" t="str">
        <f>IF(AND(F48=5,G48=2),"Yes","No")</f>
        <v>No</v>
      </c>
      <c r="BS51" s="63" t="str">
        <f>IF(AND(F48=5,G48=3),"Yes","No")</f>
        <v>No</v>
      </c>
      <c r="BT51" s="63" t="str">
        <f>IF(AND(F48=5,G48=4),"Yes","No")</f>
        <v>No</v>
      </c>
      <c r="BU51" s="63" t="str">
        <f>IF(AND(F48=5,G48=5),"Yes","No")</f>
        <v>No</v>
      </c>
      <c r="BV51" s="63" t="str">
        <f>IF(AND(F48=5,G48=6),"Yes","No")</f>
        <v>No</v>
      </c>
      <c r="BW51" s="63" t="str">
        <f>IF(AND(F48=5,G48=7),"Yes","No")</f>
        <v>No</v>
      </c>
      <c r="BX51" s="63" t="str">
        <f>IF(AND(F48=5,G48=8),"Yes","No")</f>
        <v>No</v>
      </c>
      <c r="BY51" s="63" t="str">
        <f>IF(AND(F48=5,G48=9),"Yes","No")</f>
        <v>No</v>
      </c>
      <c r="BZ51" s="63" t="str">
        <f>IF(AND(F48=5,G48=10),"Yes","No")</f>
        <v>No</v>
      </c>
    </row>
    <row r="52" spans="1:78" x14ac:dyDescent="0.2">
      <c r="A52" s="138" t="s">
        <v>78</v>
      </c>
      <c r="B52" s="138"/>
      <c r="E52">
        <f>COUNTIF(H5:H48,"ETT")</f>
        <v>0</v>
      </c>
      <c r="G52" s="46"/>
      <c r="H52" s="46"/>
      <c r="I52" s="46"/>
      <c r="J52" s="42"/>
      <c r="K52" s="42"/>
      <c r="L52" s="42"/>
      <c r="M52" s="42"/>
      <c r="N52" s="42"/>
      <c r="O52" s="42"/>
      <c r="P52" s="44"/>
      <c r="T52" s="45"/>
      <c r="W52">
        <v>2022</v>
      </c>
      <c r="X52" s="32"/>
      <c r="AI52" s="32"/>
      <c r="AT52" s="32"/>
    </row>
    <row r="53" spans="1:78" x14ac:dyDescent="0.2">
      <c r="A53" s="138" t="s">
        <v>79</v>
      </c>
      <c r="B53" s="138"/>
      <c r="E53">
        <f>COUNTIF(F5:F48,"&gt;2")</f>
        <v>0</v>
      </c>
      <c r="G53" s="46"/>
      <c r="H53" s="46"/>
      <c r="I53" s="46"/>
      <c r="J53" s="42"/>
      <c r="K53" s="42"/>
      <c r="L53" s="42"/>
      <c r="M53" s="42"/>
      <c r="N53" s="42"/>
      <c r="O53" s="42"/>
      <c r="P53" s="44"/>
      <c r="T53" s="45"/>
      <c r="W53">
        <v>2023</v>
      </c>
      <c r="X53" s="32"/>
      <c r="AI53" s="32"/>
      <c r="AT53" s="32"/>
    </row>
    <row r="54" spans="1:78" x14ac:dyDescent="0.2">
      <c r="A54" s="144" t="s">
        <v>80</v>
      </c>
      <c r="B54" s="138"/>
      <c r="E54">
        <f>COUNTIFS(H5:H48,"ETT",G5:G48,"1")</f>
        <v>0</v>
      </c>
      <c r="G54" s="46"/>
      <c r="H54" s="46"/>
      <c r="I54" s="46"/>
      <c r="J54" s="42"/>
      <c r="K54" s="42"/>
      <c r="L54" s="42"/>
      <c r="M54" s="42"/>
      <c r="N54" s="42"/>
      <c r="O54" s="42"/>
      <c r="P54" s="44"/>
      <c r="T54" s="45"/>
      <c r="W54">
        <v>2024</v>
      </c>
      <c r="X54" s="32"/>
      <c r="AI54" s="32"/>
      <c r="AT54" s="32"/>
    </row>
    <row r="55" spans="1:78" x14ac:dyDescent="0.2">
      <c r="A55" s="144" t="s">
        <v>81</v>
      </c>
      <c r="B55" s="138"/>
      <c r="E55">
        <f>COUNTIFS(H5:H48,"ETT",G5:G48,"2")</f>
        <v>0</v>
      </c>
      <c r="G55" s="46"/>
      <c r="H55" s="46"/>
      <c r="I55" s="46"/>
      <c r="J55" s="42"/>
      <c r="K55" s="42"/>
      <c r="L55" s="42"/>
      <c r="M55" s="42"/>
      <c r="N55" s="42"/>
      <c r="O55" s="42"/>
      <c r="P55" s="44"/>
      <c r="T55" s="45"/>
      <c r="W55">
        <v>2025</v>
      </c>
    </row>
    <row r="56" spans="1:78" x14ac:dyDescent="0.2">
      <c r="A56" s="144" t="s">
        <v>82</v>
      </c>
      <c r="B56" s="138"/>
      <c r="E56">
        <f>COUNTIFS(H5:H48,"I-gel")</f>
        <v>0</v>
      </c>
      <c r="G56" s="46"/>
      <c r="H56" s="46"/>
      <c r="I56" s="46"/>
      <c r="J56" s="42"/>
      <c r="K56" s="42"/>
      <c r="L56" s="42"/>
      <c r="M56" s="42"/>
      <c r="N56" s="42"/>
      <c r="O56" s="42"/>
      <c r="P56" s="44"/>
      <c r="T56" s="45"/>
    </row>
    <row r="57" spans="1:78" ht="27.75" customHeight="1" x14ac:dyDescent="0.2">
      <c r="A57" s="144" t="s">
        <v>83</v>
      </c>
      <c r="B57" s="138"/>
      <c r="E57">
        <f>COUNTIFS(F5:F48,"&gt;=3",G5:G48,"&gt;=1")</f>
        <v>0</v>
      </c>
      <c r="G57" s="46"/>
      <c r="H57" s="46"/>
      <c r="I57" s="46"/>
      <c r="J57" s="42"/>
      <c r="K57" s="42"/>
      <c r="L57" s="42"/>
      <c r="M57" s="42"/>
      <c r="N57" s="42"/>
      <c r="O57" s="42"/>
      <c r="P57" s="44"/>
      <c r="T57" s="45"/>
    </row>
    <row r="58" spans="1:78" x14ac:dyDescent="0.2">
      <c r="A58" s="144"/>
      <c r="B58" s="138"/>
      <c r="G58" s="46"/>
      <c r="H58" s="46"/>
      <c r="I58" s="46"/>
      <c r="J58" s="42"/>
      <c r="K58" s="42"/>
      <c r="L58" s="42"/>
      <c r="M58" s="42"/>
      <c r="N58" s="42"/>
      <c r="O58" s="42"/>
      <c r="P58" s="44"/>
      <c r="T58" s="45"/>
    </row>
    <row r="59" spans="1:78" x14ac:dyDescent="0.2">
      <c r="A59" s="148" t="s">
        <v>84</v>
      </c>
      <c r="B59" s="138"/>
      <c r="E59" s="17" t="e">
        <f>COUNTIFS(H5:H48,"ETT",I5:I48,W21)/G49</f>
        <v>#DIV/0!</v>
      </c>
      <c r="G59" s="42"/>
      <c r="H59" s="42"/>
      <c r="I59" s="42"/>
      <c r="J59" s="48"/>
      <c r="K59" s="42"/>
      <c r="L59" s="42"/>
      <c r="M59" s="42"/>
      <c r="N59" s="42"/>
      <c r="O59" s="42"/>
      <c r="P59" s="44"/>
      <c r="T59" s="47"/>
    </row>
    <row r="60" spans="1:78" x14ac:dyDescent="0.2">
      <c r="A60" s="148" t="s">
        <v>85</v>
      </c>
      <c r="B60" s="138"/>
      <c r="E60" s="17" t="e">
        <f>COUNTIFS(H5:H48,"ETT",G5:G48,"1")/COUNTIFS(H5:H48,"ETT")</f>
        <v>#DIV/0!</v>
      </c>
      <c r="G60" s="48"/>
      <c r="H60" s="48"/>
      <c r="I60" s="48"/>
      <c r="J60" s="42"/>
      <c r="K60" s="42"/>
      <c r="L60" s="42"/>
      <c r="M60" s="42"/>
      <c r="N60" s="42"/>
      <c r="O60" s="42"/>
      <c r="P60" s="44"/>
      <c r="T60" s="47"/>
    </row>
    <row r="61" spans="1:78" x14ac:dyDescent="0.2">
      <c r="A61" s="148" t="s">
        <v>86</v>
      </c>
      <c r="B61" s="138"/>
      <c r="E61" s="17" t="e">
        <f>COUNTIFS(H5:H48,"ETT",G5:G48,"2")/COUNTIFS(H5:H48,"ETT")</f>
        <v>#DIV/0!</v>
      </c>
      <c r="G61" s="48"/>
      <c r="H61" s="48"/>
      <c r="I61" s="48"/>
      <c r="J61" s="48"/>
      <c r="K61" s="48"/>
      <c r="L61" s="48"/>
      <c r="M61" s="48"/>
      <c r="N61" s="48"/>
      <c r="O61" s="48"/>
      <c r="P61" s="44"/>
      <c r="T61" s="48"/>
    </row>
    <row r="62" spans="1:78" x14ac:dyDescent="0.2">
      <c r="A62" s="95"/>
      <c r="B62" s="15"/>
      <c r="E62" s="17"/>
      <c r="G62" s="48"/>
      <c r="H62" s="48"/>
      <c r="I62" s="48"/>
      <c r="J62" s="48"/>
      <c r="K62" s="48"/>
      <c r="L62" s="48"/>
      <c r="M62" s="48"/>
      <c r="N62" s="48"/>
      <c r="O62" s="48"/>
      <c r="P62" s="44"/>
      <c r="T62" s="48"/>
    </row>
    <row r="63" spans="1:78" x14ac:dyDescent="0.2">
      <c r="A63" s="148" t="s">
        <v>87</v>
      </c>
      <c r="B63" s="138"/>
      <c r="E63" s="39" t="e">
        <f>COUNTIFS(H5:H48,"I-gel",I5:I48,W21)/E56</f>
        <v>#DIV/0!</v>
      </c>
      <c r="G63" s="48"/>
      <c r="H63" s="48"/>
      <c r="I63" s="48"/>
      <c r="J63" s="48"/>
      <c r="K63" s="48"/>
      <c r="L63" s="48"/>
      <c r="M63" s="48"/>
      <c r="N63" s="48"/>
      <c r="O63" s="48"/>
      <c r="P63" s="44"/>
      <c r="T63" s="48"/>
    </row>
    <row r="64" spans="1:78" ht="14.25" customHeight="1" x14ac:dyDescent="0.2">
      <c r="A64" s="148" t="s">
        <v>88</v>
      </c>
      <c r="B64" s="138"/>
      <c r="E64" s="39" t="e">
        <f>COUNTIFS(H5:H48,"I-gel",G5:G48,"&gt;2")/COUNTIFS(H5:H48,"I-gel")</f>
        <v>#DIV/0!</v>
      </c>
      <c r="G64" s="48"/>
      <c r="H64" s="48"/>
      <c r="I64" s="48"/>
      <c r="J64" s="48"/>
      <c r="K64" s="48"/>
      <c r="L64" s="48"/>
      <c r="M64" s="48"/>
      <c r="N64" s="48"/>
      <c r="O64" s="48"/>
      <c r="P64" s="44"/>
      <c r="T64" s="48"/>
    </row>
    <row r="65" spans="1:20" ht="17.25" customHeight="1" x14ac:dyDescent="0.2">
      <c r="A65" s="148" t="s">
        <v>89</v>
      </c>
      <c r="B65" s="138"/>
      <c r="E65" s="39" t="e">
        <f>COUNTIFS(H5:H48,"I-gel",G5:G48,"&gt;2")/COUNTIFS(H5:H48,"I-gel")</f>
        <v>#DIV/0!</v>
      </c>
      <c r="G65" s="48"/>
      <c r="H65" s="48"/>
      <c r="I65" s="48"/>
      <c r="J65" s="48"/>
      <c r="K65" s="48"/>
      <c r="L65" s="48"/>
      <c r="M65" s="48"/>
      <c r="N65" s="48"/>
      <c r="O65" s="48"/>
      <c r="P65" s="44"/>
      <c r="T65" s="48"/>
    </row>
    <row r="66" spans="1:20" ht="17.25" customHeight="1" x14ac:dyDescent="0.2">
      <c r="A66" s="148" t="s">
        <v>90</v>
      </c>
      <c r="B66" s="138"/>
      <c r="E66" s="39" t="e">
        <f>COUNTIFS(H5:H48,"I-gel",G5:G48,"&gt;2")/COUNTIFS(H5:H48,"I-gel")</f>
        <v>#DIV/0!</v>
      </c>
      <c r="G66" s="48"/>
      <c r="H66" s="48"/>
      <c r="I66" s="48"/>
      <c r="J66" s="48"/>
      <c r="K66" s="48"/>
      <c r="L66" s="48"/>
      <c r="M66" s="48"/>
      <c r="N66" s="48"/>
      <c r="O66" s="48"/>
      <c r="P66" s="44"/>
      <c r="T66" s="48"/>
    </row>
    <row r="67" spans="1:20" ht="13.5" customHeight="1" x14ac:dyDescent="0.2">
      <c r="A67" s="148" t="s">
        <v>91</v>
      </c>
      <c r="B67" s="138"/>
      <c r="E67" s="17" t="e">
        <f>E53/E51</f>
        <v>#DIV/0!</v>
      </c>
      <c r="G67" s="42"/>
      <c r="H67" s="42"/>
      <c r="I67" s="42"/>
      <c r="J67" s="48"/>
      <c r="K67" s="48"/>
      <c r="L67" s="48"/>
      <c r="M67" s="48"/>
      <c r="N67" s="48"/>
      <c r="O67" s="42"/>
      <c r="P67" s="44"/>
      <c r="T67" s="47"/>
    </row>
    <row r="68" spans="1:20" ht="13.5" customHeight="1" x14ac:dyDescent="0.2">
      <c r="A68" s="95"/>
      <c r="B68" s="15"/>
      <c r="E68" s="17"/>
      <c r="G68" s="42"/>
      <c r="H68" s="42"/>
      <c r="I68" s="42"/>
      <c r="J68" s="48"/>
      <c r="K68" s="48"/>
      <c r="L68" s="48"/>
      <c r="M68" s="48"/>
      <c r="N68" s="48"/>
      <c r="O68" s="42"/>
      <c r="P68" s="44"/>
      <c r="T68" s="47"/>
    </row>
    <row r="69" spans="1:20" x14ac:dyDescent="0.2">
      <c r="A69" s="95" t="s">
        <v>92</v>
      </c>
      <c r="B69" s="15"/>
      <c r="E69" s="54" t="e">
        <f>G49/J49</f>
        <v>#DIV/0!</v>
      </c>
      <c r="F69" s="17"/>
      <c r="G69" s="48"/>
      <c r="H69" s="48"/>
      <c r="I69" s="48"/>
      <c r="J69" s="48"/>
      <c r="K69" s="48"/>
      <c r="L69" s="48"/>
      <c r="M69" s="48"/>
      <c r="N69" s="48"/>
      <c r="O69" s="48"/>
      <c r="P69" s="43"/>
      <c r="Q69" s="17"/>
      <c r="R69" s="17"/>
      <c r="S69" s="17"/>
      <c r="T69" s="48"/>
    </row>
    <row r="70" spans="1:20" x14ac:dyDescent="0.2">
      <c r="A70" s="95"/>
      <c r="B70" s="15"/>
      <c r="F70" s="17"/>
      <c r="G70" s="48"/>
      <c r="H70" s="48"/>
      <c r="I70" s="48"/>
      <c r="J70" s="48"/>
      <c r="K70" s="48"/>
      <c r="L70" s="48"/>
      <c r="M70" s="48"/>
      <c r="N70" s="48"/>
      <c r="O70" s="48"/>
      <c r="P70" s="43"/>
      <c r="Q70" s="17"/>
      <c r="R70" s="17"/>
      <c r="S70" s="17"/>
      <c r="T70" s="48"/>
    </row>
    <row r="71" spans="1:20" x14ac:dyDescent="0.2">
      <c r="A71" s="95"/>
      <c r="B71" s="15"/>
      <c r="F71" s="17"/>
      <c r="G71" s="48"/>
      <c r="H71" s="48"/>
      <c r="I71" s="48"/>
      <c r="J71" s="48"/>
      <c r="K71" s="48"/>
      <c r="L71" s="48"/>
      <c r="M71" s="48"/>
      <c r="N71" s="48"/>
      <c r="O71" s="48"/>
      <c r="P71" s="43"/>
      <c r="Q71" s="17"/>
      <c r="R71" s="17"/>
      <c r="S71" s="17"/>
      <c r="T71" s="48"/>
    </row>
    <row r="72" spans="1:20" ht="13.5" thickBot="1" x14ac:dyDescent="0.25">
      <c r="A72" s="95"/>
      <c r="B72" s="15"/>
      <c r="F72" s="17"/>
      <c r="G72" s="48"/>
      <c r="H72" s="48"/>
      <c r="I72" s="48"/>
      <c r="J72" s="48"/>
      <c r="K72" s="48"/>
      <c r="L72" s="48"/>
      <c r="M72" s="48"/>
      <c r="N72" s="48"/>
      <c r="O72" s="48"/>
      <c r="P72" s="43"/>
      <c r="Q72" s="17"/>
      <c r="R72" s="17"/>
      <c r="S72" s="17"/>
      <c r="T72" s="48"/>
    </row>
    <row r="73" spans="1:20" ht="13.5" thickBot="1" x14ac:dyDescent="0.25">
      <c r="A73" s="13" t="s">
        <v>93</v>
      </c>
      <c r="B73" s="83">
        <f>B2</f>
        <v>0</v>
      </c>
      <c r="G73" s="42"/>
      <c r="H73" s="42"/>
      <c r="I73" s="42"/>
      <c r="J73" s="42"/>
      <c r="K73" s="42"/>
      <c r="L73" s="42"/>
      <c r="M73" s="42"/>
      <c r="N73" s="42"/>
      <c r="O73" s="42"/>
      <c r="P73" s="43"/>
      <c r="T73" s="48"/>
    </row>
    <row r="74" spans="1:20" ht="13.5" thickBot="1" x14ac:dyDescent="0.25">
      <c r="B74" s="13"/>
      <c r="C74" s="78"/>
      <c r="D74" s="78"/>
      <c r="E74" s="13"/>
      <c r="G74" s="42"/>
      <c r="H74" s="42"/>
      <c r="I74" s="42"/>
      <c r="J74" s="42"/>
      <c r="K74" s="42"/>
      <c r="L74" s="42"/>
      <c r="M74" s="42"/>
      <c r="N74" s="42"/>
      <c r="O74" s="42"/>
      <c r="P74" s="43"/>
      <c r="T74" s="48"/>
    </row>
    <row r="75" spans="1:20" ht="15" customHeight="1" thickBot="1" x14ac:dyDescent="0.25">
      <c r="A75" s="13" t="s">
        <v>94</v>
      </c>
      <c r="B75" s="83">
        <f>D2</f>
        <v>0</v>
      </c>
      <c r="C75" s="83">
        <f>I2</f>
        <v>0</v>
      </c>
      <c r="G75" s="42"/>
      <c r="H75" s="42"/>
      <c r="I75" s="42"/>
      <c r="J75" s="42"/>
      <c r="K75" s="42"/>
      <c r="L75" s="42"/>
      <c r="M75" s="42"/>
      <c r="N75" s="42"/>
      <c r="O75" s="42"/>
      <c r="P75" s="43"/>
      <c r="T75" s="47"/>
    </row>
    <row r="76" spans="1:20" x14ac:dyDescent="0.2">
      <c r="A76" s="15"/>
      <c r="B76" s="15"/>
      <c r="G76" s="42"/>
      <c r="H76" s="42"/>
      <c r="I76" s="42"/>
      <c r="J76" s="42"/>
      <c r="K76" s="42"/>
      <c r="L76" s="42"/>
      <c r="M76" s="42"/>
      <c r="N76" s="42"/>
      <c r="O76" s="42"/>
      <c r="P76" s="43"/>
      <c r="T76" s="47"/>
    </row>
    <row r="77" spans="1:20" x14ac:dyDescent="0.2">
      <c r="A77" s="33"/>
      <c r="G77" s="48"/>
      <c r="H77" s="48"/>
      <c r="I77" s="48"/>
      <c r="J77" s="42"/>
      <c r="K77" s="42"/>
      <c r="L77" s="42"/>
      <c r="M77" s="42"/>
      <c r="N77" s="42"/>
      <c r="O77" s="42"/>
      <c r="P77" s="43"/>
      <c r="T77" s="47"/>
    </row>
    <row r="78" spans="1:20" x14ac:dyDescent="0.2">
      <c r="A78" s="32"/>
      <c r="G78" s="48"/>
      <c r="H78" s="48"/>
      <c r="I78" s="48"/>
      <c r="J78" s="42"/>
      <c r="K78" s="42"/>
      <c r="L78" s="42"/>
      <c r="M78" s="42"/>
      <c r="N78" s="42"/>
      <c r="O78" s="42"/>
      <c r="P78" s="43"/>
      <c r="T78" s="49"/>
    </row>
    <row r="79" spans="1:20" x14ac:dyDescent="0.2">
      <c r="G79" s="42"/>
      <c r="H79" s="42"/>
      <c r="I79" s="42"/>
      <c r="J79" s="48"/>
      <c r="K79" s="48"/>
      <c r="L79" s="48"/>
      <c r="M79" s="48"/>
      <c r="N79" s="48"/>
      <c r="O79" s="48"/>
      <c r="P79" s="44"/>
      <c r="T79" s="42"/>
    </row>
    <row r="80" spans="1:20" x14ac:dyDescent="0.2">
      <c r="G80" s="50"/>
      <c r="H80" s="50"/>
      <c r="I80" s="50"/>
      <c r="J80" s="50"/>
      <c r="K80" s="50"/>
      <c r="L80" s="50"/>
      <c r="M80" s="88"/>
      <c r="N80" s="88"/>
      <c r="O80" s="88"/>
      <c r="P80" s="51"/>
      <c r="T80" s="50"/>
    </row>
    <row r="81" spans="7:20" x14ac:dyDescent="0.2">
      <c r="G81" s="50"/>
      <c r="H81" s="50"/>
      <c r="I81" s="50"/>
      <c r="J81" s="50"/>
      <c r="K81" s="50"/>
      <c r="L81" s="50"/>
      <c r="M81" s="50"/>
      <c r="N81" s="50"/>
      <c r="O81" s="50"/>
      <c r="P81" s="52"/>
      <c r="T81" s="50"/>
    </row>
    <row r="82" spans="7:20" x14ac:dyDescent="0.2">
      <c r="G82" s="50"/>
      <c r="H82" s="50"/>
      <c r="I82" s="50"/>
      <c r="J82" s="50"/>
      <c r="K82" s="50"/>
      <c r="L82" s="50"/>
      <c r="M82" s="50"/>
      <c r="N82" s="50"/>
      <c r="O82" s="50"/>
      <c r="P82" s="52"/>
      <c r="T82" s="50"/>
    </row>
    <row r="83" spans="7:20" x14ac:dyDescent="0.2">
      <c r="G83" s="50"/>
      <c r="H83" s="50"/>
      <c r="I83" s="50"/>
      <c r="J83" s="50"/>
      <c r="K83" s="50"/>
      <c r="L83" s="50"/>
      <c r="M83" s="50"/>
      <c r="N83" s="50"/>
      <c r="O83" s="50"/>
      <c r="P83" s="52"/>
      <c r="T83" s="50"/>
    </row>
    <row r="84" spans="7:20" x14ac:dyDescent="0.2">
      <c r="G84" s="50"/>
      <c r="H84" s="50"/>
      <c r="I84" s="50"/>
      <c r="J84" s="50"/>
      <c r="K84" s="50"/>
      <c r="L84" s="50"/>
      <c r="M84" s="50"/>
      <c r="N84" s="50"/>
      <c r="O84" s="50"/>
      <c r="P84" s="52"/>
      <c r="T84" s="50"/>
    </row>
    <row r="85" spans="7:20" x14ac:dyDescent="0.2">
      <c r="G85" s="50"/>
      <c r="H85" s="50"/>
      <c r="I85" s="50"/>
      <c r="J85" s="50"/>
      <c r="K85" s="50"/>
      <c r="L85" s="50"/>
      <c r="M85" s="50"/>
      <c r="N85" s="50"/>
      <c r="O85" s="50"/>
      <c r="P85" s="52"/>
      <c r="T85" s="50"/>
    </row>
    <row r="86" spans="7:20" x14ac:dyDescent="0.2">
      <c r="G86" s="50"/>
      <c r="H86" s="50"/>
      <c r="I86" s="50"/>
      <c r="J86" s="50"/>
      <c r="K86" s="50"/>
      <c r="L86" s="50"/>
      <c r="M86" s="50"/>
      <c r="N86" s="50"/>
      <c r="O86" s="50"/>
      <c r="P86" s="52"/>
      <c r="T86" s="50"/>
    </row>
    <row r="87" spans="7:20" x14ac:dyDescent="0.2">
      <c r="G87" s="50"/>
      <c r="H87" s="50"/>
      <c r="I87" s="50"/>
      <c r="J87" s="50"/>
      <c r="K87" s="50"/>
      <c r="L87" s="50"/>
      <c r="M87" s="50"/>
      <c r="N87" s="50"/>
      <c r="O87" s="50"/>
      <c r="P87" s="52"/>
      <c r="T87" s="50"/>
    </row>
    <row r="88" spans="7:20" x14ac:dyDescent="0.2">
      <c r="G88" s="50"/>
      <c r="H88" s="50"/>
      <c r="I88" s="50"/>
      <c r="J88" s="50"/>
      <c r="K88" s="50"/>
      <c r="L88" s="50"/>
      <c r="M88" s="50"/>
      <c r="N88" s="50"/>
      <c r="O88" s="50"/>
      <c r="P88" s="52"/>
      <c r="T88" s="50"/>
    </row>
    <row r="89" spans="7:20" x14ac:dyDescent="0.2">
      <c r="G89" s="50"/>
      <c r="H89" s="50"/>
      <c r="I89" s="50"/>
      <c r="J89" s="50"/>
      <c r="K89" s="50"/>
      <c r="L89" s="50"/>
      <c r="M89" s="50"/>
      <c r="N89" s="50"/>
      <c r="O89" s="50"/>
      <c r="P89" s="52"/>
      <c r="T89" s="50"/>
    </row>
    <row r="90" spans="7:20" x14ac:dyDescent="0.2">
      <c r="G90" s="50"/>
      <c r="H90" s="50"/>
      <c r="I90" s="50"/>
      <c r="J90" s="50"/>
      <c r="K90" s="50"/>
      <c r="L90" s="50"/>
      <c r="M90" s="50"/>
      <c r="N90" s="50"/>
      <c r="O90" s="50"/>
      <c r="P90" s="52"/>
      <c r="T90" s="50"/>
    </row>
    <row r="91" spans="7:20" x14ac:dyDescent="0.2">
      <c r="G91" s="50"/>
      <c r="H91" s="50"/>
      <c r="I91" s="50"/>
      <c r="J91" s="50"/>
      <c r="K91" s="50"/>
      <c r="L91" s="50"/>
      <c r="M91" s="50"/>
      <c r="N91" s="50"/>
      <c r="O91" s="50"/>
      <c r="P91" s="52"/>
      <c r="T91" s="50"/>
    </row>
    <row r="92" spans="7:20" x14ac:dyDescent="0.2">
      <c r="G92" s="50"/>
      <c r="H92" s="50"/>
      <c r="I92" s="50"/>
      <c r="J92" s="50"/>
      <c r="K92" s="50"/>
      <c r="L92" s="50"/>
      <c r="M92" s="50"/>
      <c r="N92" s="50"/>
      <c r="O92" s="50"/>
      <c r="P92" s="52"/>
      <c r="T92" s="50"/>
    </row>
    <row r="93" spans="7:20" x14ac:dyDescent="0.2">
      <c r="G93" s="50"/>
      <c r="H93" s="50"/>
      <c r="I93" s="50"/>
      <c r="J93" s="50"/>
      <c r="K93" s="50"/>
      <c r="L93" s="50"/>
      <c r="M93" s="50"/>
      <c r="N93" s="50"/>
      <c r="O93" s="50"/>
      <c r="P93" s="52"/>
      <c r="T93" s="50"/>
    </row>
    <row r="94" spans="7:20" x14ac:dyDescent="0.2">
      <c r="G94" s="50"/>
      <c r="H94" s="50"/>
      <c r="I94" s="50"/>
      <c r="J94" s="50"/>
      <c r="K94" s="50"/>
      <c r="L94" s="50"/>
      <c r="M94" s="50"/>
      <c r="N94" s="50"/>
      <c r="O94" s="50"/>
      <c r="P94" s="52"/>
      <c r="T94" s="50"/>
    </row>
    <row r="95" spans="7:20" x14ac:dyDescent="0.2">
      <c r="G95" s="50"/>
      <c r="H95" s="50"/>
      <c r="I95" s="50"/>
      <c r="J95" s="50"/>
      <c r="K95" s="50"/>
      <c r="L95" s="50"/>
      <c r="M95" s="50"/>
      <c r="N95" s="50"/>
      <c r="O95" s="50"/>
      <c r="P95" s="52"/>
      <c r="T95" s="50"/>
    </row>
    <row r="96" spans="7:20" x14ac:dyDescent="0.2">
      <c r="G96" s="50"/>
      <c r="H96" s="50"/>
      <c r="I96" s="50"/>
      <c r="J96" s="50"/>
      <c r="K96" s="50"/>
      <c r="L96" s="50"/>
      <c r="M96" s="50"/>
      <c r="N96" s="50"/>
      <c r="O96" s="50"/>
      <c r="P96" s="52"/>
      <c r="T96" s="50"/>
    </row>
    <row r="97" spans="7:20" x14ac:dyDescent="0.2">
      <c r="G97" s="50"/>
      <c r="H97" s="50"/>
      <c r="I97" s="50"/>
      <c r="J97" s="50"/>
      <c r="K97" s="50"/>
      <c r="L97" s="50"/>
      <c r="M97" s="50"/>
      <c r="N97" s="50"/>
      <c r="O97" s="50"/>
      <c r="P97" s="52"/>
      <c r="T97" s="50"/>
    </row>
    <row r="98" spans="7:20" x14ac:dyDescent="0.2">
      <c r="G98" s="50"/>
      <c r="H98" s="50"/>
      <c r="I98" s="50"/>
      <c r="J98" s="50"/>
      <c r="K98" s="50"/>
      <c r="L98" s="50"/>
      <c r="M98" s="50"/>
      <c r="N98" s="50"/>
      <c r="O98" s="50"/>
      <c r="P98" s="52"/>
      <c r="T98" s="50"/>
    </row>
    <row r="99" spans="7:20" x14ac:dyDescent="0.2">
      <c r="G99" s="50"/>
      <c r="H99" s="50"/>
      <c r="I99" s="50"/>
      <c r="J99" s="50"/>
      <c r="K99" s="50"/>
      <c r="L99" s="50"/>
      <c r="M99" s="50"/>
      <c r="N99" s="50"/>
      <c r="O99" s="50"/>
      <c r="P99" s="52"/>
      <c r="T99" s="50"/>
    </row>
    <row r="100" spans="7:20" x14ac:dyDescent="0.2">
      <c r="G100" s="50"/>
      <c r="H100" s="50"/>
      <c r="I100" s="50"/>
      <c r="J100" s="50"/>
      <c r="K100" s="50"/>
      <c r="L100" s="50"/>
      <c r="M100" s="50"/>
      <c r="N100" s="50"/>
      <c r="O100" s="50"/>
      <c r="P100" s="52"/>
      <c r="T100" s="50"/>
    </row>
    <row r="101" spans="7:20" x14ac:dyDescent="0.2">
      <c r="G101" s="50"/>
      <c r="H101" s="50"/>
      <c r="I101" s="50"/>
      <c r="J101" s="50"/>
      <c r="K101" s="50"/>
      <c r="L101" s="50"/>
      <c r="M101" s="50"/>
      <c r="N101" s="50"/>
      <c r="O101" s="50"/>
      <c r="P101" s="52"/>
      <c r="T101" s="50"/>
    </row>
    <row r="102" spans="7:20" x14ac:dyDescent="0.2">
      <c r="G102" s="50"/>
      <c r="H102" s="50"/>
      <c r="I102" s="50"/>
      <c r="J102" s="50"/>
      <c r="K102" s="50"/>
      <c r="L102" s="50"/>
      <c r="M102" s="50"/>
      <c r="N102" s="50"/>
      <c r="O102" s="50"/>
      <c r="P102" s="52"/>
      <c r="T102" s="50"/>
    </row>
    <row r="103" spans="7:20" x14ac:dyDescent="0.2">
      <c r="G103" s="50"/>
      <c r="H103" s="50"/>
      <c r="I103" s="50"/>
      <c r="J103" s="50"/>
      <c r="K103" s="50"/>
      <c r="L103" s="50"/>
      <c r="M103" s="50"/>
      <c r="N103" s="50"/>
      <c r="O103" s="50"/>
      <c r="P103" s="52"/>
      <c r="T103" s="50"/>
    </row>
    <row r="104" spans="7:20" x14ac:dyDescent="0.2">
      <c r="G104" s="50"/>
      <c r="H104" s="50"/>
      <c r="I104" s="50"/>
      <c r="J104" s="50"/>
      <c r="K104" s="50"/>
      <c r="L104" s="50"/>
      <c r="M104" s="50"/>
      <c r="N104" s="50"/>
      <c r="O104" s="50"/>
      <c r="P104" s="52"/>
      <c r="T104" s="50"/>
    </row>
    <row r="105" spans="7:20" x14ac:dyDescent="0.2">
      <c r="G105" s="50"/>
      <c r="H105" s="50"/>
      <c r="I105" s="50"/>
      <c r="J105" s="50"/>
      <c r="K105" s="50"/>
      <c r="L105" s="50"/>
      <c r="M105" s="50"/>
      <c r="N105" s="50"/>
      <c r="O105" s="50"/>
      <c r="P105" s="52"/>
      <c r="T105" s="50"/>
    </row>
    <row r="106" spans="7:20" x14ac:dyDescent="0.2">
      <c r="G106" s="50"/>
      <c r="H106" s="50"/>
      <c r="I106" s="50"/>
      <c r="J106" s="50"/>
      <c r="K106" s="50"/>
      <c r="L106" s="50"/>
      <c r="M106" s="50"/>
      <c r="N106" s="50"/>
      <c r="O106" s="50"/>
      <c r="P106" s="52"/>
      <c r="T106" s="50"/>
    </row>
    <row r="107" spans="7:20" x14ac:dyDescent="0.2">
      <c r="G107" s="50"/>
      <c r="H107" s="50"/>
      <c r="I107" s="50"/>
      <c r="J107" s="50"/>
      <c r="K107" s="50"/>
      <c r="L107" s="50"/>
      <c r="M107" s="50"/>
      <c r="N107" s="50"/>
      <c r="O107" s="50"/>
      <c r="P107" s="52"/>
      <c r="T107" s="50"/>
    </row>
    <row r="108" spans="7:20" x14ac:dyDescent="0.2">
      <c r="G108" s="50"/>
      <c r="H108" s="50"/>
      <c r="I108" s="50"/>
      <c r="J108" s="50"/>
      <c r="K108" s="50"/>
      <c r="L108" s="50"/>
      <c r="M108" s="50"/>
      <c r="N108" s="50"/>
      <c r="O108" s="50"/>
      <c r="P108" s="52"/>
      <c r="T108" s="50"/>
    </row>
    <row r="109" spans="7:20" x14ac:dyDescent="0.2">
      <c r="G109" s="50"/>
      <c r="H109" s="50"/>
      <c r="I109" s="50"/>
      <c r="J109" s="50"/>
      <c r="K109" s="50"/>
      <c r="L109" s="50"/>
      <c r="M109" s="50"/>
      <c r="N109" s="50"/>
      <c r="O109" s="50"/>
      <c r="P109" s="52"/>
      <c r="T109" s="50"/>
    </row>
    <row r="110" spans="7:20" x14ac:dyDescent="0.2">
      <c r="G110" s="50"/>
      <c r="H110" s="50"/>
      <c r="I110" s="50"/>
      <c r="J110" s="50"/>
      <c r="K110" s="50"/>
      <c r="L110" s="50"/>
      <c r="M110" s="50"/>
      <c r="N110" s="50"/>
      <c r="O110" s="50"/>
      <c r="P110" s="52"/>
      <c r="T110" s="50"/>
    </row>
    <row r="111" spans="7:20" x14ac:dyDescent="0.2">
      <c r="G111" s="50"/>
      <c r="H111" s="50"/>
      <c r="I111" s="50"/>
      <c r="J111" s="50"/>
      <c r="K111" s="50"/>
      <c r="L111" s="50"/>
      <c r="M111" s="50"/>
      <c r="N111" s="50"/>
      <c r="O111" s="50"/>
      <c r="P111" s="52"/>
      <c r="T111" s="50"/>
    </row>
    <row r="112" spans="7:20" x14ac:dyDescent="0.2">
      <c r="G112" s="50"/>
      <c r="H112" s="50"/>
      <c r="I112" s="50"/>
      <c r="J112" s="50"/>
      <c r="K112" s="50"/>
      <c r="L112" s="50"/>
      <c r="M112" s="50"/>
      <c r="N112" s="50"/>
      <c r="O112" s="50"/>
      <c r="P112" s="52"/>
      <c r="T112" s="50"/>
    </row>
    <row r="113" spans="7:20" x14ac:dyDescent="0.2">
      <c r="G113" s="50"/>
      <c r="H113" s="50"/>
      <c r="I113" s="50"/>
      <c r="J113" s="50"/>
      <c r="K113" s="50"/>
      <c r="L113" s="50"/>
      <c r="M113" s="50"/>
      <c r="N113" s="50"/>
      <c r="O113" s="50"/>
      <c r="P113" s="52"/>
      <c r="T113" s="50"/>
    </row>
    <row r="114" spans="7:20" x14ac:dyDescent="0.2">
      <c r="G114" s="50"/>
      <c r="H114" s="50"/>
      <c r="I114" s="50"/>
      <c r="J114" s="50"/>
      <c r="K114" s="50"/>
      <c r="L114" s="50"/>
      <c r="M114" s="50"/>
      <c r="N114" s="50"/>
      <c r="O114" s="50"/>
      <c r="P114" s="52"/>
      <c r="T114" s="50"/>
    </row>
    <row r="115" spans="7:20" x14ac:dyDescent="0.2">
      <c r="G115" s="50"/>
      <c r="H115" s="50"/>
      <c r="I115" s="50"/>
      <c r="J115" s="50"/>
      <c r="K115" s="50"/>
      <c r="L115" s="50"/>
      <c r="M115" s="50"/>
      <c r="N115" s="50"/>
      <c r="O115" s="50"/>
      <c r="P115" s="52"/>
      <c r="T115" s="50"/>
    </row>
    <row r="116" spans="7:20" x14ac:dyDescent="0.2">
      <c r="G116" s="50"/>
      <c r="H116" s="50"/>
      <c r="I116" s="50"/>
      <c r="J116" s="50"/>
      <c r="K116" s="50"/>
      <c r="L116" s="50"/>
      <c r="M116" s="50"/>
      <c r="N116" s="50"/>
      <c r="O116" s="50"/>
      <c r="P116" s="52"/>
      <c r="T116" s="50"/>
    </row>
    <row r="117" spans="7:20" x14ac:dyDescent="0.2">
      <c r="G117" s="50"/>
      <c r="H117" s="50"/>
      <c r="I117" s="50"/>
      <c r="J117" s="50"/>
      <c r="K117" s="50"/>
      <c r="L117" s="50"/>
      <c r="M117" s="50"/>
      <c r="N117" s="50"/>
      <c r="O117" s="50"/>
      <c r="P117" s="52"/>
      <c r="T117" s="50"/>
    </row>
    <row r="118" spans="7:20" x14ac:dyDescent="0.2">
      <c r="G118" s="50"/>
      <c r="H118" s="50"/>
      <c r="I118" s="50"/>
      <c r="J118" s="50"/>
      <c r="K118" s="50"/>
      <c r="L118" s="50"/>
      <c r="M118" s="50"/>
      <c r="N118" s="50"/>
      <c r="O118" s="50"/>
      <c r="P118" s="52"/>
      <c r="T118" s="50"/>
    </row>
    <row r="119" spans="7:20" x14ac:dyDescent="0.2">
      <c r="G119" s="50"/>
      <c r="H119" s="50"/>
      <c r="I119" s="50"/>
      <c r="J119" s="50"/>
      <c r="K119" s="50"/>
      <c r="L119" s="50"/>
      <c r="M119" s="50"/>
      <c r="N119" s="50"/>
      <c r="O119" s="50"/>
      <c r="P119" s="52"/>
      <c r="T119" s="50"/>
    </row>
    <row r="120" spans="7:20" x14ac:dyDescent="0.2">
      <c r="G120" s="50"/>
      <c r="H120" s="50"/>
      <c r="I120" s="50"/>
      <c r="J120" s="50"/>
      <c r="K120" s="50"/>
      <c r="L120" s="50"/>
      <c r="M120" s="50"/>
      <c r="N120" s="50"/>
      <c r="O120" s="50"/>
      <c r="P120" s="52"/>
      <c r="T120" s="50"/>
    </row>
    <row r="121" spans="7:20" x14ac:dyDescent="0.2">
      <c r="G121" s="50"/>
      <c r="H121" s="50"/>
      <c r="I121" s="50"/>
      <c r="J121" s="50"/>
      <c r="K121" s="50"/>
      <c r="L121" s="50"/>
      <c r="M121" s="50"/>
      <c r="N121" s="50"/>
      <c r="O121" s="50"/>
      <c r="P121" s="52"/>
      <c r="T121" s="50"/>
    </row>
    <row r="122" spans="7:20" x14ac:dyDescent="0.2">
      <c r="G122" s="50"/>
      <c r="H122" s="50"/>
      <c r="I122" s="50"/>
      <c r="J122" s="50"/>
      <c r="K122" s="50"/>
      <c r="L122" s="50"/>
      <c r="M122" s="50"/>
      <c r="N122" s="50"/>
      <c r="O122" s="50"/>
      <c r="P122" s="52"/>
      <c r="T122" s="50"/>
    </row>
    <row r="123" spans="7:20" x14ac:dyDescent="0.2">
      <c r="G123" s="50"/>
      <c r="H123" s="50"/>
      <c r="I123" s="50"/>
      <c r="J123" s="50"/>
      <c r="K123" s="50"/>
      <c r="L123" s="50"/>
      <c r="M123" s="50"/>
      <c r="N123" s="50"/>
      <c r="O123" s="50"/>
      <c r="P123" s="52"/>
      <c r="T123" s="50"/>
    </row>
    <row r="124" spans="7:20" x14ac:dyDescent="0.2">
      <c r="G124" s="50"/>
      <c r="H124" s="50"/>
      <c r="I124" s="50"/>
      <c r="J124" s="50"/>
      <c r="K124" s="50"/>
      <c r="L124" s="50"/>
      <c r="M124" s="50"/>
      <c r="N124" s="50"/>
      <c r="O124" s="50"/>
      <c r="P124" s="52"/>
      <c r="T124" s="50"/>
    </row>
    <row r="125" spans="7:20" x14ac:dyDescent="0.2">
      <c r="G125" s="50"/>
      <c r="H125" s="50"/>
      <c r="I125" s="50"/>
      <c r="J125" s="50"/>
      <c r="K125" s="50"/>
      <c r="L125" s="50"/>
      <c r="M125" s="50"/>
      <c r="N125" s="50"/>
      <c r="O125" s="50"/>
      <c r="P125" s="52"/>
      <c r="T125" s="50"/>
    </row>
    <row r="126" spans="7:20" x14ac:dyDescent="0.2">
      <c r="G126" s="50"/>
      <c r="H126" s="50"/>
      <c r="I126" s="50"/>
      <c r="J126" s="50"/>
      <c r="K126" s="50"/>
      <c r="L126" s="50"/>
      <c r="M126" s="50"/>
      <c r="N126" s="50"/>
      <c r="O126" s="50"/>
      <c r="P126" s="52"/>
      <c r="T126" s="50"/>
    </row>
    <row r="127" spans="7:20" x14ac:dyDescent="0.2">
      <c r="G127" s="50"/>
      <c r="H127" s="50"/>
      <c r="I127" s="50"/>
      <c r="J127" s="50"/>
      <c r="K127" s="50"/>
      <c r="L127" s="50"/>
      <c r="M127" s="50"/>
      <c r="N127" s="50"/>
      <c r="O127" s="50"/>
      <c r="P127" s="52"/>
      <c r="T127" s="50"/>
    </row>
    <row r="128" spans="7:20" x14ac:dyDescent="0.2">
      <c r="G128" s="50"/>
      <c r="H128" s="50"/>
      <c r="I128" s="50"/>
      <c r="J128" s="50"/>
      <c r="K128" s="50"/>
      <c r="L128" s="50"/>
      <c r="M128" s="50"/>
      <c r="N128" s="50"/>
      <c r="O128" s="50"/>
      <c r="P128" s="52"/>
      <c r="T128" s="50"/>
    </row>
    <row r="129" spans="7:20" x14ac:dyDescent="0.2">
      <c r="G129" s="50"/>
      <c r="H129" s="50"/>
      <c r="I129" s="50"/>
      <c r="J129" s="50"/>
      <c r="K129" s="50"/>
      <c r="L129" s="50"/>
      <c r="M129" s="50"/>
      <c r="N129" s="50"/>
      <c r="O129" s="50"/>
      <c r="P129" s="52"/>
      <c r="T129" s="50"/>
    </row>
    <row r="130" spans="7:20" x14ac:dyDescent="0.2">
      <c r="G130" s="50"/>
      <c r="H130" s="50"/>
      <c r="I130" s="50"/>
      <c r="J130" s="50"/>
      <c r="K130" s="50"/>
      <c r="L130" s="50"/>
      <c r="M130" s="50"/>
      <c r="N130" s="50"/>
      <c r="O130" s="50"/>
      <c r="P130" s="52"/>
      <c r="T130" s="50"/>
    </row>
    <row r="131" spans="7:20" x14ac:dyDescent="0.2">
      <c r="G131" s="2"/>
      <c r="H131" s="2"/>
      <c r="I131" s="2"/>
      <c r="J131" s="2"/>
      <c r="K131" s="2"/>
      <c r="L131" s="2"/>
      <c r="M131" s="2"/>
      <c r="N131" s="2"/>
      <c r="O131" s="2"/>
      <c r="P131" s="35"/>
    </row>
    <row r="132" spans="7:20" x14ac:dyDescent="0.2">
      <c r="G132" s="2"/>
      <c r="H132" s="2"/>
      <c r="I132" s="2"/>
      <c r="J132" s="2"/>
      <c r="K132" s="2"/>
      <c r="L132" s="2"/>
      <c r="M132" s="2"/>
      <c r="N132" s="2"/>
      <c r="O132" s="2"/>
      <c r="P132" s="35"/>
    </row>
    <row r="133" spans="7:20" x14ac:dyDescent="0.2">
      <c r="G133" s="2"/>
      <c r="H133" s="2"/>
      <c r="I133" s="2"/>
      <c r="J133" s="2"/>
      <c r="K133" s="2"/>
      <c r="L133" s="2"/>
      <c r="M133" s="2"/>
      <c r="N133" s="2"/>
      <c r="O133" s="2"/>
      <c r="P133" s="35"/>
    </row>
    <row r="134" spans="7:20" x14ac:dyDescent="0.2">
      <c r="G134" s="2"/>
      <c r="H134" s="2"/>
      <c r="I134" s="2"/>
      <c r="J134" s="2"/>
      <c r="K134" s="2"/>
      <c r="L134" s="2"/>
      <c r="M134" s="2"/>
      <c r="N134" s="2"/>
      <c r="O134" s="2"/>
      <c r="P134" s="35"/>
    </row>
    <row r="135" spans="7:20" x14ac:dyDescent="0.2">
      <c r="G135" s="2"/>
      <c r="H135" s="2"/>
      <c r="I135" s="2"/>
      <c r="J135" s="2"/>
      <c r="K135" s="2"/>
      <c r="L135" s="2"/>
      <c r="M135" s="2"/>
      <c r="N135" s="2"/>
      <c r="O135" s="2"/>
      <c r="P135" s="35"/>
    </row>
    <row r="136" spans="7:20" x14ac:dyDescent="0.2">
      <c r="G136" s="2"/>
      <c r="H136" s="2"/>
      <c r="I136" s="2"/>
      <c r="J136" s="2"/>
      <c r="K136" s="2"/>
      <c r="L136" s="2"/>
      <c r="M136" s="2"/>
      <c r="N136" s="2"/>
      <c r="O136" s="2"/>
      <c r="P136" s="35"/>
    </row>
    <row r="137" spans="7:20" x14ac:dyDescent="0.2">
      <c r="G137" s="2"/>
      <c r="H137" s="2"/>
      <c r="I137" s="2"/>
      <c r="J137" s="2"/>
      <c r="K137" s="2"/>
      <c r="L137" s="2"/>
      <c r="M137" s="2"/>
      <c r="N137" s="2"/>
      <c r="O137" s="2"/>
      <c r="P137" s="35"/>
    </row>
    <row r="138" spans="7:20" x14ac:dyDescent="0.2">
      <c r="G138" s="2"/>
      <c r="H138" s="2"/>
      <c r="I138" s="2"/>
      <c r="J138" s="2"/>
      <c r="K138" s="2"/>
      <c r="L138" s="2"/>
      <c r="M138" s="2"/>
      <c r="N138" s="2"/>
      <c r="O138" s="2"/>
      <c r="P138" s="35"/>
    </row>
    <row r="139" spans="7:20" x14ac:dyDescent="0.2">
      <c r="G139" s="2"/>
      <c r="H139" s="2"/>
      <c r="I139" s="2"/>
      <c r="J139" s="2"/>
      <c r="K139" s="2"/>
      <c r="L139" s="2"/>
      <c r="M139" s="2"/>
      <c r="N139" s="2"/>
      <c r="O139" s="2"/>
      <c r="P139" s="35"/>
    </row>
    <row r="140" spans="7:20" x14ac:dyDescent="0.2">
      <c r="G140" s="2"/>
      <c r="H140" s="2"/>
      <c r="I140" s="2"/>
      <c r="J140" s="2"/>
      <c r="K140" s="2"/>
      <c r="L140" s="2"/>
      <c r="M140" s="2"/>
      <c r="N140" s="2"/>
      <c r="O140" s="2"/>
      <c r="P140" s="35"/>
    </row>
    <row r="141" spans="7:20" x14ac:dyDescent="0.2">
      <c r="G141" s="2"/>
      <c r="H141" s="2"/>
      <c r="I141" s="2"/>
      <c r="J141" s="2"/>
      <c r="K141" s="2"/>
      <c r="L141" s="2"/>
      <c r="M141" s="2"/>
      <c r="N141" s="2"/>
      <c r="O141" s="2"/>
      <c r="P141" s="35"/>
    </row>
    <row r="142" spans="7:20" x14ac:dyDescent="0.2">
      <c r="G142" s="2"/>
      <c r="H142" s="2"/>
      <c r="I142" s="2"/>
      <c r="J142" s="2"/>
      <c r="K142" s="2"/>
      <c r="L142" s="2"/>
      <c r="M142" s="2"/>
      <c r="N142" s="2"/>
      <c r="O142" s="2"/>
      <c r="P142" s="35"/>
    </row>
    <row r="143" spans="7:20" x14ac:dyDescent="0.2">
      <c r="G143" s="2"/>
      <c r="H143" s="2"/>
      <c r="I143" s="2"/>
      <c r="J143" s="2"/>
      <c r="K143" s="2"/>
      <c r="L143" s="2"/>
      <c r="M143" s="2"/>
      <c r="N143" s="2"/>
      <c r="O143" s="2"/>
      <c r="P143" s="35"/>
    </row>
    <row r="144" spans="7:20" x14ac:dyDescent="0.2">
      <c r="G144" s="2"/>
      <c r="H144" s="2"/>
      <c r="I144" s="2"/>
      <c r="J144" s="2"/>
      <c r="K144" s="2"/>
      <c r="L144" s="2"/>
      <c r="M144" s="2"/>
      <c r="N144" s="2"/>
      <c r="O144" s="2"/>
      <c r="P144" s="35"/>
    </row>
    <row r="145" spans="1:23" x14ac:dyDescent="0.2">
      <c r="G145" s="2"/>
      <c r="H145" s="2"/>
      <c r="I145" s="2"/>
      <c r="J145" s="2"/>
      <c r="K145" s="2"/>
      <c r="L145" s="2"/>
      <c r="M145" s="2"/>
      <c r="N145" s="2"/>
      <c r="O145" s="2"/>
      <c r="P145" s="35"/>
    </row>
    <row r="146" spans="1:23" x14ac:dyDescent="0.2">
      <c r="G146" s="2"/>
      <c r="H146" s="2"/>
      <c r="I146" s="2"/>
      <c r="J146" s="2"/>
      <c r="K146" s="2"/>
      <c r="L146" s="2"/>
      <c r="M146" s="2"/>
      <c r="N146" s="2"/>
      <c r="O146" s="2"/>
      <c r="P146" s="35"/>
    </row>
    <row r="147" spans="1:23" x14ac:dyDescent="0.2">
      <c r="G147" s="2"/>
      <c r="H147" s="2"/>
      <c r="I147" s="2"/>
      <c r="J147" s="2"/>
      <c r="K147" s="2"/>
      <c r="L147" s="2"/>
      <c r="M147" s="2"/>
      <c r="N147" s="2"/>
      <c r="O147" s="2"/>
      <c r="P147" s="35"/>
    </row>
    <row r="148" spans="1:23" x14ac:dyDescent="0.2">
      <c r="G148" s="2"/>
      <c r="H148" s="2"/>
      <c r="I148" s="2"/>
      <c r="J148" s="2"/>
      <c r="K148" s="2"/>
      <c r="L148" s="2"/>
      <c r="M148" s="2"/>
      <c r="N148" s="2"/>
      <c r="O148" s="2"/>
      <c r="P148" s="35"/>
    </row>
    <row r="155" spans="1:23" s="15" customFormat="1" x14ac:dyDescent="0.2">
      <c r="A155"/>
      <c r="B155"/>
      <c r="C155" s="2"/>
      <c r="D155" s="2"/>
      <c r="E155"/>
      <c r="F155" s="2"/>
      <c r="G155"/>
      <c r="H155"/>
      <c r="I155"/>
      <c r="J155"/>
      <c r="K155"/>
      <c r="L155"/>
      <c r="M155"/>
      <c r="N155"/>
      <c r="O155"/>
      <c r="Q155" s="2"/>
      <c r="R155" s="2"/>
      <c r="S155" s="2"/>
      <c r="T155" s="2"/>
      <c r="U155"/>
      <c r="V155"/>
      <c r="W155"/>
    </row>
    <row r="156" spans="1:23" s="15" customFormat="1" x14ac:dyDescent="0.2">
      <c r="A156"/>
      <c r="B156"/>
      <c r="C156" s="2"/>
      <c r="D156" s="2"/>
      <c r="E156"/>
      <c r="F156" s="2"/>
      <c r="G156"/>
      <c r="H156"/>
      <c r="I156"/>
      <c r="J156"/>
      <c r="K156"/>
      <c r="L156"/>
      <c r="M156"/>
      <c r="N156"/>
      <c r="O156"/>
      <c r="Q156" s="2"/>
      <c r="R156" s="2"/>
      <c r="S156" s="2"/>
      <c r="T156" s="2"/>
      <c r="U156"/>
      <c r="V156"/>
      <c r="W156"/>
    </row>
    <row r="157" spans="1:23" s="15" customFormat="1" x14ac:dyDescent="0.2">
      <c r="A157"/>
      <c r="B157"/>
      <c r="C157" s="2"/>
      <c r="D157" s="2"/>
      <c r="E157"/>
      <c r="F157" s="2"/>
      <c r="G157"/>
      <c r="H157"/>
      <c r="I157"/>
      <c r="J157"/>
      <c r="K157"/>
      <c r="L157"/>
      <c r="M157"/>
      <c r="N157"/>
      <c r="O157"/>
      <c r="Q157" s="2"/>
      <c r="R157" s="2"/>
      <c r="S157" s="2"/>
      <c r="T157" s="2"/>
      <c r="U157"/>
      <c r="V157"/>
      <c r="W157"/>
    </row>
    <row r="158" spans="1:23" s="15" customFormat="1" x14ac:dyDescent="0.2">
      <c r="A158"/>
      <c r="B158"/>
      <c r="C158" s="2"/>
      <c r="D158" s="2"/>
      <c r="E158"/>
      <c r="F158" s="2"/>
      <c r="G158"/>
      <c r="H158"/>
      <c r="I158"/>
      <c r="J158"/>
      <c r="K158"/>
      <c r="L158"/>
      <c r="M158"/>
      <c r="N158"/>
      <c r="O158"/>
      <c r="Q158" s="2"/>
      <c r="R158" s="2"/>
      <c r="S158" s="2"/>
      <c r="T158" s="2"/>
      <c r="U158"/>
      <c r="V158"/>
      <c r="W158"/>
    </row>
    <row r="159" spans="1:23" s="15" customFormat="1" x14ac:dyDescent="0.2">
      <c r="A159"/>
      <c r="B159"/>
      <c r="C159" s="2"/>
      <c r="D159" s="2"/>
      <c r="E159"/>
      <c r="F159" s="2"/>
      <c r="G159"/>
      <c r="H159"/>
      <c r="I159"/>
      <c r="J159"/>
      <c r="K159"/>
      <c r="L159"/>
      <c r="M159"/>
      <c r="N159"/>
      <c r="O159"/>
      <c r="Q159" s="2"/>
      <c r="R159" s="2"/>
      <c r="S159" s="2"/>
      <c r="T159" s="2"/>
      <c r="U159"/>
      <c r="V159"/>
      <c r="W159"/>
    </row>
    <row r="160" spans="1:23" s="15" customFormat="1" x14ac:dyDescent="0.2">
      <c r="A160"/>
      <c r="B160"/>
      <c r="C160" s="2"/>
      <c r="D160" s="2"/>
      <c r="E160"/>
      <c r="F160" s="2"/>
      <c r="G160"/>
      <c r="H160"/>
      <c r="I160"/>
      <c r="J160"/>
      <c r="K160"/>
      <c r="L160"/>
      <c r="M160"/>
      <c r="N160"/>
      <c r="O160"/>
      <c r="Q160" s="2"/>
      <c r="R160" s="2"/>
      <c r="S160" s="2"/>
      <c r="T160" s="2"/>
      <c r="U160"/>
      <c r="V160"/>
      <c r="W160"/>
    </row>
    <row r="161" spans="1:23" s="15" customFormat="1" x14ac:dyDescent="0.2">
      <c r="A161"/>
      <c r="B161"/>
      <c r="C161" s="2"/>
      <c r="D161" s="2"/>
      <c r="E161"/>
      <c r="F161" s="2"/>
      <c r="G161"/>
      <c r="H161"/>
      <c r="I161"/>
      <c r="J161"/>
      <c r="K161"/>
      <c r="L161"/>
      <c r="M161"/>
      <c r="N161"/>
      <c r="O161"/>
      <c r="Q161" s="2"/>
      <c r="R161" s="2"/>
      <c r="S161" s="2"/>
      <c r="T161" s="2"/>
      <c r="U161"/>
      <c r="V161"/>
      <c r="W161"/>
    </row>
    <row r="162" spans="1:23" s="15" customFormat="1" x14ac:dyDescent="0.2">
      <c r="A162"/>
      <c r="B162"/>
      <c r="C162" s="2"/>
      <c r="D162" s="2"/>
      <c r="E162"/>
      <c r="F162" s="2"/>
      <c r="G162"/>
      <c r="H162"/>
      <c r="I162"/>
      <c r="J162"/>
      <c r="K162"/>
      <c r="L162"/>
      <c r="M162"/>
      <c r="N162"/>
      <c r="O162"/>
      <c r="Q162" s="2"/>
      <c r="R162" s="2"/>
      <c r="S162" s="2"/>
      <c r="T162" s="2"/>
      <c r="U162"/>
      <c r="V162"/>
      <c r="W162"/>
    </row>
    <row r="163" spans="1:23" s="15" customFormat="1" x14ac:dyDescent="0.2">
      <c r="A163"/>
      <c r="B163"/>
      <c r="C163" s="2"/>
      <c r="D163" s="2"/>
      <c r="E163"/>
      <c r="F163" s="2"/>
      <c r="G163"/>
      <c r="H163"/>
      <c r="I163"/>
      <c r="J163"/>
      <c r="K163"/>
      <c r="L163"/>
      <c r="M163"/>
      <c r="N163"/>
      <c r="O163"/>
      <c r="Q163" s="2"/>
      <c r="R163" s="2"/>
      <c r="S163" s="2"/>
      <c r="T163" s="2"/>
      <c r="U163"/>
      <c r="V163"/>
      <c r="W163"/>
    </row>
    <row r="164" spans="1:23" s="15" customFormat="1" x14ac:dyDescent="0.2">
      <c r="A164"/>
      <c r="B164"/>
      <c r="C164" s="2"/>
      <c r="D164" s="2"/>
      <c r="E164"/>
      <c r="F164" s="2"/>
      <c r="G164"/>
      <c r="H164"/>
      <c r="I164"/>
      <c r="J164"/>
      <c r="K164"/>
      <c r="L164"/>
      <c r="M164"/>
      <c r="N164"/>
      <c r="O164"/>
      <c r="Q164" s="2"/>
      <c r="R164" s="2"/>
      <c r="S164" s="2"/>
      <c r="T164" s="2"/>
      <c r="U164"/>
      <c r="V164"/>
      <c r="W164"/>
    </row>
    <row r="165" spans="1:23" s="15" customFormat="1" x14ac:dyDescent="0.2">
      <c r="A165"/>
      <c r="B165"/>
      <c r="C165" s="2"/>
      <c r="D165" s="2"/>
      <c r="E165"/>
      <c r="F165" s="2"/>
      <c r="G165"/>
      <c r="H165"/>
      <c r="I165"/>
      <c r="J165"/>
      <c r="K165"/>
      <c r="L165"/>
      <c r="M165"/>
      <c r="N165"/>
      <c r="O165"/>
      <c r="Q165" s="2"/>
      <c r="R165" s="2"/>
      <c r="S165" s="2"/>
      <c r="T165" s="2"/>
      <c r="U165"/>
      <c r="V165"/>
      <c r="W165"/>
    </row>
    <row r="166" spans="1:23" s="15" customFormat="1" x14ac:dyDescent="0.2">
      <c r="A166"/>
      <c r="B166"/>
      <c r="C166" s="2"/>
      <c r="D166" s="2"/>
      <c r="E166"/>
      <c r="F166" s="2"/>
      <c r="G166"/>
      <c r="H166"/>
      <c r="I166"/>
      <c r="J166"/>
      <c r="K166"/>
      <c r="L166"/>
      <c r="M166"/>
      <c r="N166"/>
      <c r="O166"/>
      <c r="Q166" s="2"/>
      <c r="R166" s="2"/>
      <c r="S166" s="2"/>
      <c r="T166" s="2"/>
      <c r="U166"/>
      <c r="V166"/>
      <c r="W166"/>
    </row>
    <row r="167" spans="1:23" s="15" customFormat="1" x14ac:dyDescent="0.2">
      <c r="A167"/>
      <c r="B167"/>
      <c r="C167" s="2"/>
      <c r="D167" s="2"/>
      <c r="E167"/>
      <c r="F167" s="2"/>
      <c r="G167"/>
      <c r="H167"/>
      <c r="I167"/>
      <c r="J167"/>
      <c r="K167"/>
      <c r="L167"/>
      <c r="M167"/>
      <c r="N167"/>
      <c r="O167"/>
      <c r="Q167" s="2"/>
      <c r="R167" s="2"/>
      <c r="S167" s="2"/>
      <c r="T167" s="2"/>
      <c r="U167"/>
      <c r="V167"/>
      <c r="W167"/>
    </row>
    <row r="168" spans="1:23" s="15" customFormat="1" x14ac:dyDescent="0.2">
      <c r="A168"/>
      <c r="B168"/>
      <c r="C168" s="2"/>
      <c r="D168" s="2"/>
      <c r="E168"/>
      <c r="F168" s="2"/>
      <c r="G168"/>
      <c r="H168"/>
      <c r="I168"/>
      <c r="J168"/>
      <c r="K168"/>
      <c r="L168"/>
      <c r="M168"/>
      <c r="N168"/>
      <c r="O168"/>
      <c r="Q168" s="2"/>
      <c r="R168" s="2"/>
      <c r="S168" s="2"/>
      <c r="T168" s="2"/>
      <c r="U168"/>
      <c r="V168"/>
      <c r="W168"/>
    </row>
    <row r="169" spans="1:23" s="15" customFormat="1" x14ac:dyDescent="0.2">
      <c r="A169"/>
      <c r="B169"/>
      <c r="C169" s="2"/>
      <c r="D169" s="2"/>
      <c r="E169"/>
      <c r="F169" s="2"/>
      <c r="G169"/>
      <c r="H169"/>
      <c r="I169"/>
      <c r="J169"/>
      <c r="K169"/>
      <c r="L169"/>
      <c r="M169"/>
      <c r="N169"/>
      <c r="O169"/>
      <c r="Q169" s="2"/>
      <c r="R169" s="2"/>
      <c r="S169" s="2"/>
      <c r="T169" s="2"/>
      <c r="U169"/>
      <c r="V169"/>
      <c r="W169"/>
    </row>
  </sheetData>
  <sheetProtection algorithmName="SHA-512" hashValue="/4fgMVeN30a/Z5ctw+haCsqp5/pgB01i8M7NUH0RKVPbR9xO8dGzqVUPDGcsj+BptjuUy7aKKXoN8x/vcXHpcQ==" saltValue="7xlvgm15Aln5WxzV5hYDTQ==" spinCount="100000" sheet="1" selectLockedCells="1"/>
  <sortState xmlns:xlrd2="http://schemas.microsoft.com/office/spreadsheetml/2017/richdata2" ref="U36:U42">
    <sortCondition ref="U36"/>
  </sortState>
  <dataConsolidate/>
  <mergeCells count="30">
    <mergeCell ref="A57:B57"/>
    <mergeCell ref="D2:F2"/>
    <mergeCell ref="A59:B59"/>
    <mergeCell ref="A67:B67"/>
    <mergeCell ref="A63:B63"/>
    <mergeCell ref="A53:B53"/>
    <mergeCell ref="A64:B64"/>
    <mergeCell ref="A61:B61"/>
    <mergeCell ref="A58:B58"/>
    <mergeCell ref="A65:B65"/>
    <mergeCell ref="A66:B66"/>
    <mergeCell ref="A60:B60"/>
    <mergeCell ref="A54:B54"/>
    <mergeCell ref="A55:B55"/>
    <mergeCell ref="A56:B56"/>
    <mergeCell ref="C3:C4"/>
    <mergeCell ref="A50:B50"/>
    <mergeCell ref="A51:B51"/>
    <mergeCell ref="A52:B52"/>
    <mergeCell ref="D3:D4"/>
    <mergeCell ref="G2:H2"/>
    <mergeCell ref="H3:H4"/>
    <mergeCell ref="G3:G4"/>
    <mergeCell ref="E3:E4"/>
    <mergeCell ref="F3:F4"/>
    <mergeCell ref="A1:J1"/>
    <mergeCell ref="Q3:Q4"/>
    <mergeCell ref="K3:O3"/>
    <mergeCell ref="P3:P4"/>
    <mergeCell ref="T3:T4"/>
  </mergeCells>
  <conditionalFormatting sqref="F5:F48">
    <cfRule type="cellIs" dxfId="5" priority="6" stopIfTrue="1" operator="greaterThanOrEqual">
      <formula>3</formula>
    </cfRule>
  </conditionalFormatting>
  <conditionalFormatting sqref="G5:G48">
    <cfRule type="cellIs" dxfId="4" priority="5" stopIfTrue="1" operator="greaterThanOrEqual">
      <formula>3</formula>
    </cfRule>
  </conditionalFormatting>
  <conditionalFormatting sqref="S5:S48">
    <cfRule type="cellIs" dxfId="3" priority="1" stopIfTrue="1" operator="equal">
      <formula>"yes"</formula>
    </cfRule>
  </conditionalFormatting>
  <dataValidations xWindow="412" yWindow="279" count="13">
    <dataValidation type="list" allowBlank="1" showInputMessage="1" showErrorMessage="1" error="Please select Yes or No Only " promptTitle="Yes/No" prompt="Please select Yes or No Only " sqref="E5:E48" xr:uid="{00000000-0002-0000-0200-000000000000}">
      <formula1>$W$21:$W$22</formula1>
    </dataValidation>
    <dataValidation type="list" allowBlank="1" showInputMessage="1" showErrorMessage="1" sqref="T5" xr:uid="{00000000-0002-0000-0200-000001000000}">
      <formula1>$V$14:$V$18</formula1>
    </dataValidation>
    <dataValidation type="list" allowBlank="1" showInputMessage="1" showErrorMessage="1" sqref="H5" xr:uid="{00000000-0002-0000-0200-000002000000}">
      <formula1>$V$21:$V$25</formula1>
    </dataValidation>
    <dataValidation type="list" allowBlank="1" showInputMessage="1" showErrorMessage="1" sqref="I5:I48 K5:O48" xr:uid="{00000000-0002-0000-0200-000003000000}">
      <formula1>$W$21:$W$22</formula1>
    </dataValidation>
    <dataValidation type="list" allowBlank="1" showInputMessage="1" showErrorMessage="1" sqref="D5:D48" xr:uid="{00000000-0002-0000-0200-000004000000}">
      <formula1>$V$30:$V$34</formula1>
    </dataValidation>
    <dataValidation type="list" allowBlank="1" showInputMessage="1" showErrorMessage="1" prompt="Field must be selected" sqref="F5:F48" xr:uid="{00000000-0002-0000-0200-000006000000}">
      <formula1>$V$5:$V$9</formula1>
    </dataValidation>
    <dataValidation type="list" allowBlank="1" showInputMessage="1" showErrorMessage="1" sqref="G5:G48" xr:uid="{00000000-0002-0000-0200-000007000000}">
      <formula1>$W$5:$W$15</formula1>
    </dataValidation>
    <dataValidation type="list" allowBlank="1" showInputMessage="1" showErrorMessage="1" sqref="T6:T48" xr:uid="{00000000-0002-0000-0200-000008000000}">
      <formula1>$V$14:$V$17</formula1>
    </dataValidation>
    <dataValidation type="list" allowBlank="1" showInputMessage="1" showErrorMessage="1" sqref="H6:H48" xr:uid="{00000000-0002-0000-0200-000009000000}">
      <formula1>$V$21:$V$26</formula1>
    </dataValidation>
    <dataValidation type="list" allowBlank="1" showInputMessage="1" showErrorMessage="1" sqref="B2" xr:uid="{00000000-0002-0000-0200-00000A000000}">
      <formula1>$V$36:$V$43</formula1>
    </dataValidation>
    <dataValidation type="list" allowBlank="1" showInputMessage="1" showErrorMessage="1" sqref="P2:R2 D2" xr:uid="{00000000-0002-0000-0200-00000B000000}">
      <formula1>$W$36:$W$47</formula1>
    </dataValidation>
    <dataValidation type="list" allowBlank="1" showInputMessage="1" showErrorMessage="1" sqref="I2" xr:uid="{00000000-0002-0000-0200-00000C000000}">
      <formula1>$W$48:$W$55</formula1>
    </dataValidation>
    <dataValidation type="list" allowBlank="1" showInputMessage="1" showErrorMessage="1" sqref="J5:J48" xr:uid="{C8056CA1-E3E8-4E11-B6BE-63469982FCA5}">
      <formula1>$W$26:$W$33</formula1>
    </dataValidation>
  </dataValidations>
  <pageMargins left="0.5" right="0.5" top="1" bottom="0.5" header="0.5" footer="0.5"/>
  <pageSetup scale="83" fitToHeight="0" orientation="landscape" horizontalDpi="4294967295" verticalDpi="4294967295" r:id="rId1"/>
  <headerFooter alignWithMargins="0">
    <oddHeader>&amp;C&amp;18ALS Airway Monthly Summary Matrix 2017</oddHeader>
    <oddFooter>&amp;CRevised Draft 5/11/17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5F3A-9E36-4EAA-AFFF-AFA8EB8F3332}">
  <dimension ref="A1:T57"/>
  <sheetViews>
    <sheetView workbookViewId="0">
      <pane ySplit="4" topLeftCell="A5" activePane="bottomLeft" state="frozen"/>
      <selection pane="bottomLeft" activeCell="G2" sqref="G2:H2"/>
    </sheetView>
  </sheetViews>
  <sheetFormatPr defaultRowHeight="12.75" x14ac:dyDescent="0.2"/>
  <cols>
    <col min="1" max="1" width="18.5703125" customWidth="1"/>
    <col min="2" max="2" width="20.140625" customWidth="1"/>
    <col min="3" max="3" width="15.28515625" customWidth="1"/>
    <col min="4" max="4" width="17" customWidth="1"/>
    <col min="6" max="6" width="9.140625" customWidth="1"/>
    <col min="8" max="8" width="9.140625" customWidth="1"/>
    <col min="18" max="18" width="0" hidden="1" customWidth="1"/>
    <col min="19" max="19" width="11.140625" hidden="1" customWidth="1"/>
    <col min="20" max="21" width="0" hidden="1" customWidth="1"/>
  </cols>
  <sheetData>
    <row r="1" spans="1:20" ht="36.75" customHeight="1" x14ac:dyDescent="0.4">
      <c r="A1" s="153" t="s">
        <v>109</v>
      </c>
      <c r="B1" s="153"/>
      <c r="C1" s="153"/>
      <c r="D1" s="153"/>
      <c r="E1" s="153"/>
      <c r="F1" s="15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20" ht="23.25" x14ac:dyDescent="0.35">
      <c r="A2" s="106" t="s">
        <v>21</v>
      </c>
      <c r="B2" s="108"/>
      <c r="C2" s="106" t="s">
        <v>22</v>
      </c>
      <c r="D2" s="167" t="s">
        <v>60</v>
      </c>
      <c r="E2" s="167"/>
      <c r="F2" s="167"/>
      <c r="G2" s="167" t="s">
        <v>23</v>
      </c>
      <c r="H2" s="167"/>
      <c r="I2" s="109">
        <v>2022</v>
      </c>
      <c r="J2" s="166"/>
      <c r="K2" s="166"/>
      <c r="L2" s="166"/>
      <c r="M2" s="166"/>
      <c r="N2" s="166"/>
      <c r="O2" s="166"/>
      <c r="P2" s="166"/>
    </row>
    <row r="3" spans="1:20" x14ac:dyDescent="0.2">
      <c r="A3" s="156" t="s">
        <v>33</v>
      </c>
      <c r="B3" s="156" t="s">
        <v>95</v>
      </c>
      <c r="C3" s="162" t="s">
        <v>97</v>
      </c>
      <c r="D3" s="163" t="s">
        <v>99</v>
      </c>
      <c r="E3" s="164" t="s">
        <v>98</v>
      </c>
      <c r="F3" s="164"/>
      <c r="G3" s="165"/>
      <c r="H3" s="165"/>
      <c r="I3" s="165"/>
      <c r="J3" s="165"/>
      <c r="K3" s="160"/>
      <c r="L3" s="161"/>
      <c r="M3" s="161"/>
      <c r="N3" s="161"/>
      <c r="O3" s="161"/>
      <c r="P3" s="158"/>
    </row>
    <row r="4" spans="1:20" x14ac:dyDescent="0.2">
      <c r="A4" s="157"/>
      <c r="B4" s="157"/>
      <c r="C4" s="162"/>
      <c r="D4" s="163"/>
      <c r="E4" s="164"/>
      <c r="F4" s="164"/>
      <c r="G4" s="165"/>
      <c r="H4" s="165"/>
      <c r="I4" s="165"/>
      <c r="J4" s="165"/>
      <c r="K4" s="160"/>
      <c r="L4" s="161"/>
      <c r="M4" s="161"/>
      <c r="N4" s="161"/>
      <c r="O4" s="161"/>
      <c r="P4" s="159"/>
    </row>
    <row r="5" spans="1:20" x14ac:dyDescent="0.2">
      <c r="A5" s="98"/>
      <c r="B5" s="101"/>
      <c r="C5" s="103"/>
      <c r="D5" s="99"/>
      <c r="E5" s="154"/>
      <c r="F5" s="155"/>
      <c r="G5" s="110"/>
      <c r="H5" s="111"/>
      <c r="I5" s="111"/>
      <c r="J5" s="112"/>
      <c r="K5" s="111"/>
      <c r="L5" s="111"/>
      <c r="M5" s="111"/>
      <c r="N5" s="111"/>
      <c r="O5" s="111"/>
      <c r="P5" s="113"/>
    </row>
    <row r="6" spans="1:20" x14ac:dyDescent="0.2">
      <c r="A6" s="68"/>
      <c r="B6" s="100"/>
      <c r="C6" s="104"/>
      <c r="D6" s="99"/>
      <c r="E6" s="154"/>
      <c r="F6" s="155"/>
      <c r="G6" s="110"/>
      <c r="H6" s="111"/>
      <c r="I6" s="111"/>
      <c r="J6" s="112"/>
      <c r="K6" s="111"/>
      <c r="L6" s="111"/>
      <c r="M6" s="111"/>
      <c r="N6" s="111"/>
      <c r="O6" s="111"/>
      <c r="P6" s="113"/>
      <c r="S6" t="s">
        <v>59</v>
      </c>
      <c r="T6" s="32" t="s">
        <v>60</v>
      </c>
    </row>
    <row r="7" spans="1:20" x14ac:dyDescent="0.2">
      <c r="A7" s="68"/>
      <c r="B7" s="100"/>
      <c r="C7" s="104"/>
      <c r="D7" s="99"/>
      <c r="E7" s="154"/>
      <c r="F7" s="155"/>
      <c r="G7" s="110"/>
      <c r="H7" s="111"/>
      <c r="I7" s="111"/>
      <c r="J7" s="112"/>
      <c r="K7" s="111"/>
      <c r="L7" s="111"/>
      <c r="M7" s="111"/>
      <c r="N7" s="111"/>
      <c r="O7" s="111"/>
      <c r="P7" s="114"/>
      <c r="S7" t="s">
        <v>61</v>
      </c>
      <c r="T7" s="32" t="s">
        <v>62</v>
      </c>
    </row>
    <row r="8" spans="1:20" x14ac:dyDescent="0.2">
      <c r="A8" s="75"/>
      <c r="B8" s="102"/>
      <c r="C8" s="105"/>
      <c r="D8" s="99"/>
      <c r="E8" s="154"/>
      <c r="F8" s="155"/>
      <c r="G8" s="110"/>
      <c r="H8" s="111"/>
      <c r="I8" s="111"/>
      <c r="J8" s="112"/>
      <c r="K8" s="111"/>
      <c r="L8" s="111"/>
      <c r="M8" s="111"/>
      <c r="N8" s="111"/>
      <c r="O8" s="111"/>
      <c r="P8" s="114"/>
      <c r="S8" t="s">
        <v>63</v>
      </c>
      <c r="T8" s="32" t="s">
        <v>64</v>
      </c>
    </row>
    <row r="9" spans="1:20" x14ac:dyDescent="0.2">
      <c r="A9" s="75"/>
      <c r="B9" s="102"/>
      <c r="C9" s="105"/>
      <c r="D9" s="99"/>
      <c r="E9" s="154"/>
      <c r="F9" s="155"/>
      <c r="G9" s="110"/>
      <c r="H9" s="111"/>
      <c r="I9" s="111"/>
      <c r="J9" s="112"/>
      <c r="K9" s="111"/>
      <c r="L9" s="111"/>
      <c r="M9" s="111"/>
      <c r="N9" s="111"/>
      <c r="O9" s="111"/>
      <c r="P9" s="114"/>
      <c r="S9" t="s">
        <v>65</v>
      </c>
      <c r="T9" s="32" t="s">
        <v>66</v>
      </c>
    </row>
    <row r="10" spans="1:20" x14ac:dyDescent="0.2">
      <c r="A10" s="75"/>
      <c r="B10" s="102"/>
      <c r="C10" s="105"/>
      <c r="D10" s="99"/>
      <c r="E10" s="154"/>
      <c r="F10" s="155"/>
      <c r="G10" s="110"/>
      <c r="H10" s="111"/>
      <c r="I10" s="111"/>
      <c r="J10" s="112"/>
      <c r="K10" s="111"/>
      <c r="L10" s="111"/>
      <c r="M10" s="111"/>
      <c r="N10" s="111"/>
      <c r="O10" s="111"/>
      <c r="P10" s="114"/>
      <c r="S10" t="s">
        <v>67</v>
      </c>
      <c r="T10" s="32" t="s">
        <v>68</v>
      </c>
    </row>
    <row r="11" spans="1:20" x14ac:dyDescent="0.2">
      <c r="A11" s="75"/>
      <c r="B11" s="102"/>
      <c r="C11" s="105"/>
      <c r="D11" s="99"/>
      <c r="E11" s="154"/>
      <c r="F11" s="155"/>
      <c r="G11" s="110"/>
      <c r="H11" s="111"/>
      <c r="I11" s="111"/>
      <c r="J11" s="112"/>
      <c r="K11" s="111"/>
      <c r="L11" s="111"/>
      <c r="M11" s="111"/>
      <c r="N11" s="111"/>
      <c r="O11" s="111"/>
      <c r="P11" s="114"/>
      <c r="S11" t="s">
        <v>69</v>
      </c>
      <c r="T11" s="32" t="s">
        <v>70</v>
      </c>
    </row>
    <row r="12" spans="1:20" x14ac:dyDescent="0.2">
      <c r="A12" s="75"/>
      <c r="B12" s="102"/>
      <c r="C12" s="105"/>
      <c r="D12" s="99"/>
      <c r="E12" s="154"/>
      <c r="F12" s="155"/>
      <c r="G12" s="110"/>
      <c r="H12" s="111"/>
      <c r="I12" s="111"/>
      <c r="J12" s="112"/>
      <c r="K12" s="111"/>
      <c r="L12" s="111"/>
      <c r="M12" s="111"/>
      <c r="N12" s="111"/>
      <c r="O12" s="111"/>
      <c r="P12" s="114"/>
      <c r="S12" s="32" t="s">
        <v>96</v>
      </c>
      <c r="T12" s="32" t="s">
        <v>71</v>
      </c>
    </row>
    <row r="13" spans="1:20" x14ac:dyDescent="0.2">
      <c r="A13" s="75"/>
      <c r="B13" s="102"/>
      <c r="C13" s="105"/>
      <c r="D13" s="99"/>
      <c r="E13" s="154"/>
      <c r="F13" s="155"/>
      <c r="G13" s="110"/>
      <c r="H13" s="111"/>
      <c r="I13" s="111"/>
      <c r="J13" s="112"/>
      <c r="K13" s="111"/>
      <c r="L13" s="111"/>
      <c r="M13" s="111"/>
      <c r="N13" s="111"/>
      <c r="O13" s="111"/>
      <c r="P13" s="114"/>
      <c r="T13" s="32" t="s">
        <v>72</v>
      </c>
    </row>
    <row r="14" spans="1:20" x14ac:dyDescent="0.2">
      <c r="A14" s="75"/>
      <c r="B14" s="102"/>
      <c r="C14" s="105"/>
      <c r="D14" s="99"/>
      <c r="E14" s="154"/>
      <c r="F14" s="155"/>
      <c r="G14" s="110"/>
      <c r="H14" s="111"/>
      <c r="I14" s="111"/>
      <c r="J14" s="112"/>
      <c r="K14" s="111"/>
      <c r="L14" s="111"/>
      <c r="M14" s="111"/>
      <c r="N14" s="111"/>
      <c r="O14" s="111"/>
      <c r="P14" s="114"/>
      <c r="T14" s="32" t="s">
        <v>73</v>
      </c>
    </row>
    <row r="15" spans="1:20" x14ac:dyDescent="0.2">
      <c r="A15" s="75"/>
      <c r="B15" s="102"/>
      <c r="C15" s="105"/>
      <c r="D15" s="99"/>
      <c r="E15" s="154"/>
      <c r="F15" s="155"/>
      <c r="G15" s="110"/>
      <c r="H15" s="111"/>
      <c r="I15" s="111"/>
      <c r="J15" s="112"/>
      <c r="K15" s="111"/>
      <c r="L15" s="111"/>
      <c r="M15" s="111"/>
      <c r="N15" s="111"/>
      <c r="O15" s="111"/>
      <c r="P15" s="114"/>
      <c r="T15" s="32" t="s">
        <v>74</v>
      </c>
    </row>
    <row r="16" spans="1:20" x14ac:dyDescent="0.2">
      <c r="A16" s="68"/>
      <c r="B16" s="100"/>
      <c r="C16" s="104"/>
      <c r="D16" s="99"/>
      <c r="E16" s="154"/>
      <c r="F16" s="155"/>
      <c r="G16" s="110"/>
      <c r="H16" s="111"/>
      <c r="I16" s="111"/>
      <c r="J16" s="112"/>
      <c r="K16" s="111"/>
      <c r="L16" s="111"/>
      <c r="M16" s="111"/>
      <c r="N16" s="111"/>
      <c r="O16" s="111"/>
      <c r="P16" s="114"/>
      <c r="T16" s="32" t="s">
        <v>75</v>
      </c>
    </row>
    <row r="17" spans="1:20" x14ac:dyDescent="0.2">
      <c r="A17" s="68"/>
      <c r="B17" s="100"/>
      <c r="C17" s="104"/>
      <c r="D17" s="99"/>
      <c r="E17" s="154"/>
      <c r="F17" s="155"/>
      <c r="G17" s="110"/>
      <c r="H17" s="111"/>
      <c r="I17" s="111"/>
      <c r="J17" s="112"/>
      <c r="K17" s="111"/>
      <c r="L17" s="111"/>
      <c r="M17" s="111"/>
      <c r="N17" s="111"/>
      <c r="O17" s="111"/>
      <c r="P17" s="114"/>
      <c r="T17" s="32" t="s">
        <v>76</v>
      </c>
    </row>
    <row r="18" spans="1:20" x14ac:dyDescent="0.2">
      <c r="A18" s="68"/>
      <c r="B18" s="100"/>
      <c r="C18" s="104"/>
      <c r="D18" s="99"/>
      <c r="E18" s="154"/>
      <c r="F18" s="155"/>
      <c r="G18" s="110"/>
      <c r="H18" s="111"/>
      <c r="I18" s="111"/>
      <c r="J18" s="112"/>
      <c r="K18" s="111"/>
      <c r="L18" s="111"/>
      <c r="M18" s="111"/>
      <c r="N18" s="111"/>
      <c r="O18" s="111"/>
      <c r="P18" s="114"/>
      <c r="S18">
        <v>2018</v>
      </c>
      <c r="T18">
        <v>2018</v>
      </c>
    </row>
    <row r="19" spans="1:20" x14ac:dyDescent="0.2">
      <c r="A19" s="68"/>
      <c r="B19" s="100"/>
      <c r="C19" s="104"/>
      <c r="D19" s="99"/>
      <c r="E19" s="154"/>
      <c r="F19" s="155"/>
      <c r="G19" s="110"/>
      <c r="H19" s="111"/>
      <c r="I19" s="111"/>
      <c r="J19" s="112"/>
      <c r="K19" s="111"/>
      <c r="L19" s="111"/>
      <c r="M19" s="111"/>
      <c r="N19" s="111"/>
      <c r="O19" s="111"/>
      <c r="P19" s="114"/>
      <c r="S19">
        <v>2019</v>
      </c>
      <c r="T19" s="58">
        <v>2019</v>
      </c>
    </row>
    <row r="20" spans="1:20" x14ac:dyDescent="0.2">
      <c r="A20" s="68"/>
      <c r="B20" s="100"/>
      <c r="C20" s="104"/>
      <c r="D20" s="99"/>
      <c r="E20" s="154"/>
      <c r="F20" s="155"/>
      <c r="G20" s="110"/>
      <c r="H20" s="111"/>
      <c r="I20" s="111"/>
      <c r="J20" s="112"/>
      <c r="K20" s="111"/>
      <c r="L20" s="111"/>
      <c r="M20" s="111"/>
      <c r="N20" s="111"/>
      <c r="O20" s="111"/>
      <c r="P20" s="114"/>
      <c r="T20">
        <v>2020</v>
      </c>
    </row>
    <row r="21" spans="1:20" x14ac:dyDescent="0.2">
      <c r="A21" s="68"/>
      <c r="B21" s="100"/>
      <c r="C21" s="104"/>
      <c r="D21" s="99"/>
      <c r="E21" s="154"/>
      <c r="F21" s="155"/>
      <c r="G21" s="110"/>
      <c r="H21" s="111"/>
      <c r="I21" s="111"/>
      <c r="J21" s="112"/>
      <c r="K21" s="111"/>
      <c r="L21" s="111"/>
      <c r="M21" s="111"/>
      <c r="N21" s="111"/>
      <c r="O21" s="111"/>
      <c r="P21" s="114"/>
      <c r="S21" s="32" t="s">
        <v>44</v>
      </c>
      <c r="T21">
        <v>2021</v>
      </c>
    </row>
    <row r="22" spans="1:20" x14ac:dyDescent="0.2">
      <c r="A22" s="64"/>
      <c r="B22" s="100"/>
      <c r="C22" s="104"/>
      <c r="D22" s="99"/>
      <c r="E22" s="154"/>
      <c r="F22" s="155"/>
      <c r="G22" s="110"/>
      <c r="H22" s="111"/>
      <c r="I22" s="111"/>
      <c r="J22" s="112"/>
      <c r="K22" s="111"/>
      <c r="L22" s="111"/>
      <c r="M22" s="111"/>
      <c r="N22" s="111"/>
      <c r="O22" s="111"/>
      <c r="P22" s="114"/>
      <c r="S22" s="32" t="s">
        <v>46</v>
      </c>
      <c r="T22">
        <v>2022</v>
      </c>
    </row>
    <row r="23" spans="1:20" x14ac:dyDescent="0.2">
      <c r="A23" s="64"/>
      <c r="B23" s="100"/>
      <c r="C23" s="104"/>
      <c r="D23" s="99"/>
      <c r="E23" s="154"/>
      <c r="F23" s="155"/>
      <c r="G23" s="110"/>
      <c r="H23" s="111"/>
      <c r="I23" s="111"/>
      <c r="J23" s="112"/>
      <c r="K23" s="111"/>
      <c r="L23" s="111"/>
      <c r="M23" s="111"/>
      <c r="N23" s="111"/>
      <c r="O23" s="111"/>
      <c r="P23" s="114"/>
      <c r="T23">
        <v>2023</v>
      </c>
    </row>
    <row r="24" spans="1:20" x14ac:dyDescent="0.2">
      <c r="A24" s="64"/>
      <c r="B24" s="100"/>
      <c r="C24" s="104"/>
      <c r="D24" s="99"/>
      <c r="E24" s="154"/>
      <c r="F24" s="155"/>
      <c r="G24" s="110"/>
      <c r="H24" s="111"/>
      <c r="I24" s="111"/>
      <c r="J24" s="112"/>
      <c r="K24" s="111"/>
      <c r="L24" s="111"/>
      <c r="M24" s="111"/>
      <c r="N24" s="111"/>
      <c r="O24" s="111"/>
      <c r="P24" s="114"/>
      <c r="T24">
        <v>2024</v>
      </c>
    </row>
    <row r="25" spans="1:20" x14ac:dyDescent="0.2">
      <c r="A25" s="68"/>
      <c r="B25" s="100"/>
      <c r="C25" s="104"/>
      <c r="D25" s="99"/>
      <c r="E25" s="154"/>
      <c r="F25" s="155"/>
      <c r="G25" s="110"/>
      <c r="H25" s="111"/>
      <c r="I25" s="111"/>
      <c r="J25" s="112"/>
      <c r="K25" s="111"/>
      <c r="L25" s="111"/>
      <c r="M25" s="111"/>
      <c r="N25" s="111"/>
      <c r="O25" s="111"/>
      <c r="P25" s="114"/>
      <c r="T25">
        <v>2025</v>
      </c>
    </row>
    <row r="26" spans="1:20" x14ac:dyDescent="0.2">
      <c r="A26" s="64"/>
      <c r="B26" s="100"/>
      <c r="C26" s="104"/>
      <c r="D26" s="99"/>
      <c r="E26" s="154"/>
      <c r="F26" s="155"/>
      <c r="G26" s="110"/>
      <c r="H26" s="111"/>
      <c r="I26" s="111"/>
      <c r="J26" s="112"/>
      <c r="K26" s="111"/>
      <c r="L26" s="111"/>
      <c r="M26" s="111"/>
      <c r="N26" s="111"/>
      <c r="O26" s="111"/>
      <c r="P26" s="114"/>
    </row>
    <row r="27" spans="1:20" x14ac:dyDescent="0.2">
      <c r="A27" s="64"/>
      <c r="B27" s="100"/>
      <c r="C27" s="104"/>
      <c r="D27" s="99"/>
      <c r="E27" s="154"/>
      <c r="F27" s="155"/>
      <c r="G27" s="110"/>
      <c r="H27" s="111"/>
      <c r="I27" s="111"/>
      <c r="J27" s="112"/>
      <c r="K27" s="111"/>
      <c r="L27" s="111"/>
      <c r="M27" s="111"/>
      <c r="N27" s="111"/>
      <c r="O27" s="111"/>
      <c r="P27" s="114"/>
    </row>
    <row r="28" spans="1:20" x14ac:dyDescent="0.2">
      <c r="A28" s="64"/>
      <c r="B28" s="100"/>
      <c r="C28" s="104"/>
      <c r="D28" s="99"/>
      <c r="E28" s="154"/>
      <c r="F28" s="155"/>
      <c r="G28" s="110"/>
      <c r="H28" s="111"/>
      <c r="I28" s="111"/>
      <c r="J28" s="112"/>
      <c r="K28" s="111"/>
      <c r="L28" s="111"/>
      <c r="M28" s="111"/>
      <c r="N28" s="111"/>
      <c r="O28" s="111"/>
      <c r="P28" s="114"/>
    </row>
    <row r="29" spans="1:20" x14ac:dyDescent="0.2">
      <c r="A29" s="64"/>
      <c r="B29" s="100"/>
      <c r="C29" s="104"/>
      <c r="D29" s="99"/>
      <c r="E29" s="154"/>
      <c r="F29" s="155"/>
      <c r="G29" s="110"/>
      <c r="H29" s="111"/>
      <c r="I29" s="111"/>
      <c r="J29" s="112"/>
      <c r="K29" s="111"/>
      <c r="L29" s="111"/>
      <c r="M29" s="111"/>
      <c r="N29" s="111"/>
      <c r="O29" s="111"/>
      <c r="P29" s="114"/>
    </row>
    <row r="30" spans="1:20" x14ac:dyDescent="0.2">
      <c r="A30" s="64"/>
      <c r="B30" s="100"/>
      <c r="C30" s="104"/>
      <c r="D30" s="99"/>
      <c r="E30" s="154"/>
      <c r="F30" s="155"/>
      <c r="G30" s="110"/>
      <c r="H30" s="111"/>
      <c r="I30" s="111"/>
      <c r="J30" s="112"/>
      <c r="K30" s="111"/>
      <c r="L30" s="111"/>
      <c r="M30" s="111"/>
      <c r="N30" s="111"/>
      <c r="O30" s="111"/>
      <c r="P30" s="114"/>
    </row>
    <row r="31" spans="1:20" x14ac:dyDescent="0.2">
      <c r="A31" s="64"/>
      <c r="B31" s="100"/>
      <c r="C31" s="104"/>
      <c r="D31" s="99"/>
      <c r="E31" s="154"/>
      <c r="F31" s="155"/>
      <c r="G31" s="110"/>
      <c r="H31" s="111"/>
      <c r="I31" s="111"/>
      <c r="J31" s="112"/>
      <c r="K31" s="111"/>
      <c r="L31" s="111"/>
      <c r="M31" s="111"/>
      <c r="N31" s="111"/>
      <c r="O31" s="111"/>
      <c r="P31" s="114"/>
    </row>
    <row r="32" spans="1:20" x14ac:dyDescent="0.2">
      <c r="A32" s="64"/>
      <c r="B32" s="100"/>
      <c r="C32" s="104"/>
      <c r="D32" s="99"/>
      <c r="E32" s="154"/>
      <c r="F32" s="155"/>
      <c r="G32" s="110"/>
      <c r="H32" s="111"/>
      <c r="I32" s="111"/>
      <c r="J32" s="112"/>
      <c r="K32" s="111"/>
      <c r="L32" s="111"/>
      <c r="M32" s="111"/>
      <c r="N32" s="111"/>
      <c r="O32" s="111"/>
      <c r="P32" s="114"/>
    </row>
    <row r="33" spans="1:16" x14ac:dyDescent="0.2">
      <c r="A33" s="64"/>
      <c r="B33" s="100"/>
      <c r="C33" s="104"/>
      <c r="D33" s="99"/>
      <c r="E33" s="154"/>
      <c r="F33" s="155"/>
      <c r="G33" s="110"/>
      <c r="H33" s="111"/>
      <c r="I33" s="111"/>
      <c r="J33" s="112"/>
      <c r="K33" s="111"/>
      <c r="L33" s="111"/>
      <c r="M33" s="111"/>
      <c r="N33" s="111"/>
      <c r="O33" s="111"/>
      <c r="P33" s="114"/>
    </row>
    <row r="34" spans="1:16" x14ac:dyDescent="0.2">
      <c r="A34" s="64"/>
      <c r="B34" s="100"/>
      <c r="C34" s="104"/>
      <c r="D34" s="99"/>
      <c r="E34" s="154"/>
      <c r="F34" s="155"/>
      <c r="G34" s="110"/>
      <c r="H34" s="111"/>
      <c r="I34" s="111"/>
      <c r="J34" s="112"/>
      <c r="K34" s="111"/>
      <c r="L34" s="111"/>
      <c r="M34" s="111"/>
      <c r="N34" s="111"/>
      <c r="O34" s="111"/>
      <c r="P34" s="114"/>
    </row>
    <row r="35" spans="1:16" x14ac:dyDescent="0.2">
      <c r="A35" s="64"/>
      <c r="B35" s="100"/>
      <c r="C35" s="104"/>
      <c r="D35" s="99"/>
      <c r="E35" s="154"/>
      <c r="F35" s="155"/>
      <c r="G35" s="110"/>
      <c r="H35" s="111"/>
      <c r="I35" s="111"/>
      <c r="J35" s="112"/>
      <c r="K35" s="111"/>
      <c r="L35" s="111"/>
      <c r="M35" s="111"/>
      <c r="N35" s="111"/>
      <c r="O35" s="111"/>
      <c r="P35" s="114"/>
    </row>
    <row r="36" spans="1:16" x14ac:dyDescent="0.2">
      <c r="A36" s="64"/>
      <c r="B36" s="100"/>
      <c r="C36" s="104"/>
      <c r="D36" s="99"/>
      <c r="E36" s="154"/>
      <c r="F36" s="155"/>
      <c r="G36" s="110"/>
      <c r="H36" s="111"/>
      <c r="I36" s="111"/>
      <c r="J36" s="112"/>
      <c r="K36" s="111"/>
      <c r="L36" s="111"/>
      <c r="M36" s="111"/>
      <c r="N36" s="111"/>
      <c r="O36" s="111"/>
      <c r="P36" s="114"/>
    </row>
    <row r="37" spans="1:16" x14ac:dyDescent="0.2">
      <c r="A37" s="64"/>
      <c r="B37" s="100"/>
      <c r="C37" s="104"/>
      <c r="D37" s="99"/>
      <c r="E37" s="154"/>
      <c r="F37" s="155"/>
      <c r="G37" s="110"/>
      <c r="H37" s="111"/>
      <c r="I37" s="111"/>
      <c r="J37" s="112"/>
      <c r="K37" s="111"/>
      <c r="L37" s="111"/>
      <c r="M37" s="111"/>
      <c r="N37" s="111"/>
      <c r="O37" s="111"/>
      <c r="P37" s="114"/>
    </row>
    <row r="38" spans="1:16" x14ac:dyDescent="0.2">
      <c r="A38" s="64"/>
      <c r="B38" s="100"/>
      <c r="C38" s="104"/>
      <c r="D38" s="99"/>
      <c r="E38" s="154"/>
      <c r="F38" s="155"/>
      <c r="G38" s="110"/>
      <c r="H38" s="111"/>
      <c r="I38" s="111"/>
      <c r="J38" s="112"/>
      <c r="K38" s="111"/>
      <c r="L38" s="111"/>
      <c r="M38" s="111"/>
      <c r="N38" s="111"/>
      <c r="O38" s="111"/>
      <c r="P38" s="114"/>
    </row>
    <row r="39" spans="1:16" x14ac:dyDescent="0.2">
      <c r="A39" s="64"/>
      <c r="B39" s="100"/>
      <c r="C39" s="104"/>
      <c r="D39" s="99"/>
      <c r="E39" s="154"/>
      <c r="F39" s="155"/>
      <c r="G39" s="110"/>
      <c r="H39" s="111"/>
      <c r="I39" s="111"/>
      <c r="J39" s="112"/>
      <c r="K39" s="111"/>
      <c r="L39" s="111"/>
      <c r="M39" s="111"/>
      <c r="N39" s="111"/>
      <c r="O39" s="111"/>
      <c r="P39" s="114"/>
    </row>
    <row r="40" spans="1:16" x14ac:dyDescent="0.2">
      <c r="A40" s="64"/>
      <c r="B40" s="100"/>
      <c r="C40" s="104"/>
      <c r="D40" s="99"/>
      <c r="E40" s="154"/>
      <c r="F40" s="155"/>
      <c r="G40" s="110"/>
      <c r="H40" s="111"/>
      <c r="I40" s="111"/>
      <c r="J40" s="112"/>
      <c r="K40" s="111"/>
      <c r="L40" s="111"/>
      <c r="M40" s="111"/>
      <c r="N40" s="111"/>
      <c r="O40" s="111"/>
      <c r="P40" s="114"/>
    </row>
    <row r="41" spans="1:16" x14ac:dyDescent="0.2">
      <c r="A41" s="64"/>
      <c r="B41" s="100"/>
      <c r="C41" s="104"/>
      <c r="D41" s="99"/>
      <c r="E41" s="154"/>
      <c r="F41" s="155"/>
      <c r="G41" s="110"/>
      <c r="H41" s="111"/>
      <c r="I41" s="111"/>
      <c r="J41" s="112"/>
      <c r="K41" s="111"/>
      <c r="L41" s="111"/>
      <c r="M41" s="111"/>
      <c r="N41" s="111"/>
      <c r="O41" s="111"/>
      <c r="P41" s="114"/>
    </row>
    <row r="42" spans="1:16" x14ac:dyDescent="0.2">
      <c r="A42" s="64"/>
      <c r="B42" s="100"/>
      <c r="C42" s="104"/>
      <c r="D42" s="99"/>
      <c r="E42" s="154"/>
      <c r="F42" s="155"/>
      <c r="G42" s="110"/>
      <c r="H42" s="111"/>
      <c r="I42" s="111"/>
      <c r="J42" s="112"/>
      <c r="K42" s="111"/>
      <c r="L42" s="111"/>
      <c r="M42" s="111"/>
      <c r="N42" s="111"/>
      <c r="O42" s="111"/>
      <c r="P42" s="114"/>
    </row>
    <row r="43" spans="1:16" x14ac:dyDescent="0.2">
      <c r="A43" s="64"/>
      <c r="B43" s="100"/>
      <c r="C43" s="104"/>
      <c r="D43" s="99"/>
      <c r="E43" s="154"/>
      <c r="F43" s="155"/>
      <c r="G43" s="110"/>
      <c r="H43" s="111"/>
      <c r="I43" s="111"/>
      <c r="J43" s="112"/>
      <c r="K43" s="111"/>
      <c r="L43" s="111"/>
      <c r="M43" s="111"/>
      <c r="N43" s="111"/>
      <c r="O43" s="111"/>
      <c r="P43" s="114"/>
    </row>
    <row r="44" spans="1:16" x14ac:dyDescent="0.2">
      <c r="A44" s="64"/>
      <c r="B44" s="100"/>
      <c r="C44" s="104"/>
      <c r="D44" s="99"/>
      <c r="E44" s="154"/>
      <c r="F44" s="155"/>
      <c r="G44" s="110"/>
      <c r="H44" s="111"/>
      <c r="I44" s="111"/>
      <c r="J44" s="112"/>
      <c r="K44" s="111"/>
      <c r="L44" s="111"/>
      <c r="M44" s="111"/>
      <c r="N44" s="111"/>
      <c r="O44" s="111"/>
      <c r="P44" s="114"/>
    </row>
    <row r="45" spans="1:16" x14ac:dyDescent="0.2">
      <c r="A45" s="64"/>
      <c r="B45" s="100"/>
      <c r="C45" s="104"/>
      <c r="D45" s="99"/>
      <c r="E45" s="154"/>
      <c r="F45" s="155"/>
      <c r="G45" s="110"/>
      <c r="H45" s="111"/>
      <c r="I45" s="111"/>
      <c r="J45" s="112"/>
      <c r="K45" s="111"/>
      <c r="L45" s="111"/>
      <c r="M45" s="111"/>
      <c r="N45" s="111"/>
      <c r="O45" s="111"/>
      <c r="P45" s="114"/>
    </row>
    <row r="46" spans="1:16" x14ac:dyDescent="0.2">
      <c r="A46" s="64"/>
      <c r="B46" s="100"/>
      <c r="C46" s="104"/>
      <c r="D46" s="99"/>
      <c r="E46" s="154"/>
      <c r="F46" s="155"/>
      <c r="G46" s="110"/>
      <c r="H46" s="111"/>
      <c r="I46" s="111"/>
      <c r="J46" s="112"/>
      <c r="K46" s="111"/>
      <c r="L46" s="111"/>
      <c r="M46" s="111"/>
      <c r="N46" s="111"/>
      <c r="O46" s="111"/>
      <c r="P46" s="114"/>
    </row>
    <row r="47" spans="1:16" x14ac:dyDescent="0.2">
      <c r="A47" s="64"/>
      <c r="B47" s="100"/>
      <c r="C47" s="104"/>
      <c r="D47" s="99"/>
      <c r="E47" s="154"/>
      <c r="F47" s="155"/>
      <c r="G47" s="110"/>
      <c r="H47" s="111"/>
      <c r="I47" s="111"/>
      <c r="J47" s="112"/>
      <c r="K47" s="111"/>
      <c r="L47" s="111"/>
      <c r="M47" s="111"/>
      <c r="N47" s="111"/>
      <c r="O47" s="111"/>
      <c r="P47" s="114"/>
    </row>
    <row r="48" spans="1:16" x14ac:dyDescent="0.2">
      <c r="A48" s="64"/>
      <c r="B48" s="100"/>
      <c r="C48" s="104"/>
      <c r="D48" s="99"/>
      <c r="E48" s="154"/>
      <c r="F48" s="155"/>
      <c r="G48" s="110"/>
      <c r="H48" s="111"/>
      <c r="I48" s="111"/>
      <c r="J48" s="112"/>
      <c r="K48" s="111"/>
      <c r="L48" s="111"/>
      <c r="M48" s="111"/>
      <c r="N48" s="111"/>
      <c r="O48" s="111"/>
      <c r="P48" s="114"/>
    </row>
    <row r="49" spans="1:6" x14ac:dyDescent="0.2">
      <c r="A49" s="64"/>
      <c r="B49" s="100"/>
      <c r="C49" s="104"/>
      <c r="D49" s="99"/>
      <c r="E49" s="154"/>
      <c r="F49" s="155"/>
    </row>
    <row r="50" spans="1:6" x14ac:dyDescent="0.2">
      <c r="A50" s="64"/>
      <c r="B50" s="100"/>
      <c r="C50" s="104"/>
      <c r="D50" s="99"/>
      <c r="E50" s="154"/>
      <c r="F50" s="155"/>
    </row>
    <row r="51" spans="1:6" x14ac:dyDescent="0.2">
      <c r="A51" s="64"/>
      <c r="B51" s="100"/>
      <c r="C51" s="104"/>
      <c r="D51" s="99"/>
      <c r="E51" s="154"/>
      <c r="F51" s="155"/>
    </row>
    <row r="54" spans="1:6" x14ac:dyDescent="0.2">
      <c r="A54" s="151" t="s">
        <v>100</v>
      </c>
      <c r="B54" s="152"/>
      <c r="C54" s="61">
        <f>COUNT(B5:B51)</f>
        <v>0</v>
      </c>
    </row>
    <row r="55" spans="1:6" x14ac:dyDescent="0.2">
      <c r="A55" s="151" t="s">
        <v>103</v>
      </c>
      <c r="B55" s="151"/>
      <c r="C55" s="107" t="e">
        <f>AVERAGE(C5:C51)</f>
        <v>#DIV/0!</v>
      </c>
    </row>
    <row r="56" spans="1:6" x14ac:dyDescent="0.2">
      <c r="A56" s="151" t="s">
        <v>101</v>
      </c>
      <c r="B56" s="152"/>
      <c r="C56" s="61">
        <f>COUNTIF(D5:D51,"yes")</f>
        <v>0</v>
      </c>
    </row>
    <row r="57" spans="1:6" x14ac:dyDescent="0.2">
      <c r="A57" s="151" t="s">
        <v>102</v>
      </c>
      <c r="B57" s="152"/>
      <c r="C57" s="61">
        <f>COUNTIF(E5:E51,"yes")</f>
        <v>0</v>
      </c>
    </row>
  </sheetData>
  <sheetProtection selectLockedCells="1"/>
  <mergeCells count="70">
    <mergeCell ref="J2:P2"/>
    <mergeCell ref="I3:I4"/>
    <mergeCell ref="J3:J4"/>
    <mergeCell ref="D2:F2"/>
    <mergeCell ref="G2:H2"/>
    <mergeCell ref="A3:A4"/>
    <mergeCell ref="B3:B4"/>
    <mergeCell ref="P3:P4"/>
    <mergeCell ref="K3:K4"/>
    <mergeCell ref="L3:L4"/>
    <mergeCell ref="M3:M4"/>
    <mergeCell ref="N3:N4"/>
    <mergeCell ref="O3:O4"/>
    <mergeCell ref="C3:C4"/>
    <mergeCell ref="D3:D4"/>
    <mergeCell ref="E3:F4"/>
    <mergeCell ref="G3:G4"/>
    <mergeCell ref="H3:H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4:F44"/>
    <mergeCell ref="E35:F35"/>
    <mergeCell ref="E36:F36"/>
    <mergeCell ref="E37:F37"/>
    <mergeCell ref="E38:F38"/>
    <mergeCell ref="E39:F39"/>
    <mergeCell ref="A56:B56"/>
    <mergeCell ref="A57:B57"/>
    <mergeCell ref="A1:F1"/>
    <mergeCell ref="E50:F50"/>
    <mergeCell ref="E51:F51"/>
    <mergeCell ref="A55:B55"/>
    <mergeCell ref="A54:B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</mergeCells>
  <conditionalFormatting sqref="G5:G48">
    <cfRule type="cellIs" dxfId="2" priority="1" stopIfTrue="1" operator="greaterThanOrEqual">
      <formula>3</formula>
    </cfRule>
  </conditionalFormatting>
  <dataValidations count="4">
    <dataValidation type="list" allowBlank="1" showInputMessage="1" showErrorMessage="1" sqref="I2" xr:uid="{7BFB4D9D-7866-4B38-A2A3-9CAC3FBE3FAC}">
      <formula1>$T$18:$T$25</formula1>
    </dataValidation>
    <dataValidation type="list" allowBlank="1" showInputMessage="1" showErrorMessage="1" sqref="B2" xr:uid="{7290151D-79D7-4029-A34D-7271BDC9F9A7}">
      <formula1>$S$6:$S$13</formula1>
    </dataValidation>
    <dataValidation type="list" allowBlank="1" showInputMessage="1" showErrorMessage="1" sqref="D2:F2" xr:uid="{89B72CE9-16A4-4AEA-8119-731968714BF3}">
      <formula1>$T$6:$T$17</formula1>
    </dataValidation>
    <dataValidation type="list" allowBlank="1" showInputMessage="1" showErrorMessage="1" sqref="D5:E51" xr:uid="{48EDCFB5-72C4-43B8-9BB8-BF3A6DBB0146}">
      <formula1>$S$21:$S$22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B7E3-0E41-48E6-9889-FA2540842530}">
  <dimension ref="A1:T57"/>
  <sheetViews>
    <sheetView workbookViewId="0">
      <pane ySplit="4" topLeftCell="A5" activePane="bottomLeft" state="frozen"/>
      <selection pane="bottomLeft" activeCell="J2" sqref="J2:P2"/>
    </sheetView>
  </sheetViews>
  <sheetFormatPr defaultRowHeight="12.75" x14ac:dyDescent="0.2"/>
  <cols>
    <col min="1" max="1" width="18.5703125" customWidth="1"/>
    <col min="2" max="2" width="20.140625" customWidth="1"/>
    <col min="3" max="3" width="15.28515625" customWidth="1"/>
    <col min="4" max="4" width="17" customWidth="1"/>
    <col min="18" max="18" width="0" hidden="1" customWidth="1"/>
    <col min="19" max="19" width="11.140625" hidden="1" customWidth="1"/>
    <col min="20" max="21" width="0" hidden="1" customWidth="1"/>
  </cols>
  <sheetData>
    <row r="1" spans="1:20" ht="36.75" customHeight="1" x14ac:dyDescent="0.5">
      <c r="A1" s="168" t="s">
        <v>108</v>
      </c>
      <c r="B1" s="168"/>
      <c r="C1" s="168"/>
      <c r="D1" s="168"/>
      <c r="E1" s="168"/>
      <c r="F1" s="168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20" ht="23.25" x14ac:dyDescent="0.35">
      <c r="A2" s="115" t="s">
        <v>21</v>
      </c>
      <c r="B2" s="116"/>
      <c r="C2" s="115" t="s">
        <v>22</v>
      </c>
      <c r="D2" s="169" t="s">
        <v>60</v>
      </c>
      <c r="E2" s="169"/>
      <c r="F2" s="169"/>
      <c r="G2" s="169" t="s">
        <v>23</v>
      </c>
      <c r="H2" s="169"/>
      <c r="I2" s="117">
        <v>2022</v>
      </c>
      <c r="J2" s="170"/>
      <c r="K2" s="170"/>
      <c r="L2" s="170"/>
      <c r="M2" s="170"/>
      <c r="N2" s="170"/>
      <c r="O2" s="170"/>
      <c r="P2" s="170"/>
    </row>
    <row r="3" spans="1:20" x14ac:dyDescent="0.2">
      <c r="A3" s="171" t="s">
        <v>33</v>
      </c>
      <c r="B3" s="171" t="s">
        <v>95</v>
      </c>
      <c r="C3" s="173" t="s">
        <v>105</v>
      </c>
      <c r="D3" s="174" t="s">
        <v>104</v>
      </c>
      <c r="E3" s="173" t="s">
        <v>98</v>
      </c>
      <c r="F3" s="173"/>
      <c r="G3" s="165"/>
      <c r="H3" s="165"/>
      <c r="I3" s="165"/>
      <c r="J3" s="165"/>
      <c r="K3" s="160"/>
      <c r="L3" s="161"/>
      <c r="M3" s="161"/>
      <c r="N3" s="161"/>
      <c r="O3" s="161"/>
      <c r="P3" s="158"/>
    </row>
    <row r="4" spans="1:20" x14ac:dyDescent="0.2">
      <c r="A4" s="172"/>
      <c r="B4" s="172"/>
      <c r="C4" s="173"/>
      <c r="D4" s="174"/>
      <c r="E4" s="173"/>
      <c r="F4" s="173"/>
      <c r="G4" s="165"/>
      <c r="H4" s="165"/>
      <c r="I4" s="165"/>
      <c r="J4" s="165"/>
      <c r="K4" s="160"/>
      <c r="L4" s="161"/>
      <c r="M4" s="161"/>
      <c r="N4" s="161"/>
      <c r="O4" s="161"/>
      <c r="P4" s="159"/>
    </row>
    <row r="5" spans="1:20" x14ac:dyDescent="0.2">
      <c r="A5" s="98"/>
      <c r="B5" s="101"/>
      <c r="C5" s="99"/>
      <c r="D5" s="99"/>
      <c r="E5" s="154"/>
      <c r="F5" s="155"/>
      <c r="G5" s="110"/>
      <c r="H5" s="111"/>
      <c r="I5" s="111"/>
      <c r="J5" s="112"/>
      <c r="K5" s="111"/>
      <c r="L5" s="111"/>
      <c r="M5" s="111"/>
      <c r="N5" s="111"/>
      <c r="O5" s="111"/>
      <c r="P5" s="113"/>
    </row>
    <row r="6" spans="1:20" x14ac:dyDescent="0.2">
      <c r="A6" s="68"/>
      <c r="B6" s="100"/>
      <c r="C6" s="99"/>
      <c r="D6" s="99"/>
      <c r="E6" s="154"/>
      <c r="F6" s="155"/>
      <c r="G6" s="110"/>
      <c r="H6" s="111"/>
      <c r="I6" s="111"/>
      <c r="J6" s="112"/>
      <c r="K6" s="111"/>
      <c r="L6" s="111"/>
      <c r="M6" s="111"/>
      <c r="N6" s="111"/>
      <c r="O6" s="111"/>
      <c r="P6" s="113"/>
      <c r="S6" t="s">
        <v>59</v>
      </c>
      <c r="T6" s="32" t="s">
        <v>60</v>
      </c>
    </row>
    <row r="7" spans="1:20" x14ac:dyDescent="0.2">
      <c r="A7" s="68"/>
      <c r="B7" s="100"/>
      <c r="C7" s="99"/>
      <c r="D7" s="99"/>
      <c r="E7" s="154"/>
      <c r="F7" s="155"/>
      <c r="G7" s="110"/>
      <c r="H7" s="111"/>
      <c r="I7" s="111"/>
      <c r="J7" s="112"/>
      <c r="K7" s="111"/>
      <c r="L7" s="111"/>
      <c r="M7" s="111"/>
      <c r="N7" s="111"/>
      <c r="O7" s="111"/>
      <c r="P7" s="114"/>
      <c r="S7" t="s">
        <v>61</v>
      </c>
      <c r="T7" s="32" t="s">
        <v>62</v>
      </c>
    </row>
    <row r="8" spans="1:20" x14ac:dyDescent="0.2">
      <c r="A8" s="75"/>
      <c r="B8" s="102"/>
      <c r="C8" s="99"/>
      <c r="D8" s="99"/>
      <c r="E8" s="154"/>
      <c r="F8" s="155"/>
      <c r="G8" s="110"/>
      <c r="H8" s="111"/>
      <c r="I8" s="111"/>
      <c r="J8" s="112"/>
      <c r="K8" s="111"/>
      <c r="L8" s="111"/>
      <c r="M8" s="111"/>
      <c r="N8" s="111"/>
      <c r="O8" s="111"/>
      <c r="P8" s="114"/>
      <c r="S8" t="s">
        <v>63</v>
      </c>
      <c r="T8" s="32" t="s">
        <v>64</v>
      </c>
    </row>
    <row r="9" spans="1:20" x14ac:dyDescent="0.2">
      <c r="A9" s="75"/>
      <c r="B9" s="102"/>
      <c r="C9" s="99"/>
      <c r="D9" s="99"/>
      <c r="E9" s="154"/>
      <c r="F9" s="155"/>
      <c r="G9" s="110"/>
      <c r="H9" s="111"/>
      <c r="I9" s="111"/>
      <c r="J9" s="112"/>
      <c r="K9" s="111"/>
      <c r="L9" s="111"/>
      <c r="M9" s="111"/>
      <c r="N9" s="111"/>
      <c r="O9" s="111"/>
      <c r="P9" s="114"/>
      <c r="S9" t="s">
        <v>65</v>
      </c>
      <c r="T9" s="32" t="s">
        <v>66</v>
      </c>
    </row>
    <row r="10" spans="1:20" x14ac:dyDescent="0.2">
      <c r="A10" s="75"/>
      <c r="B10" s="102"/>
      <c r="C10" s="99"/>
      <c r="D10" s="99"/>
      <c r="E10" s="154"/>
      <c r="F10" s="155"/>
      <c r="G10" s="110"/>
      <c r="H10" s="111"/>
      <c r="I10" s="111"/>
      <c r="J10" s="112"/>
      <c r="K10" s="111"/>
      <c r="L10" s="111"/>
      <c r="M10" s="111"/>
      <c r="N10" s="111"/>
      <c r="O10" s="111"/>
      <c r="P10" s="114"/>
      <c r="S10" t="s">
        <v>67</v>
      </c>
      <c r="T10" s="32" t="s">
        <v>68</v>
      </c>
    </row>
    <row r="11" spans="1:20" x14ac:dyDescent="0.2">
      <c r="A11" s="75"/>
      <c r="B11" s="102"/>
      <c r="C11" s="99"/>
      <c r="D11" s="99"/>
      <c r="E11" s="154"/>
      <c r="F11" s="155"/>
      <c r="G11" s="110"/>
      <c r="H11" s="111"/>
      <c r="I11" s="111"/>
      <c r="J11" s="112"/>
      <c r="K11" s="111"/>
      <c r="L11" s="111"/>
      <c r="M11" s="111"/>
      <c r="N11" s="111"/>
      <c r="O11" s="111"/>
      <c r="P11" s="114"/>
      <c r="S11" t="s">
        <v>69</v>
      </c>
      <c r="T11" s="32" t="s">
        <v>70</v>
      </c>
    </row>
    <row r="12" spans="1:20" x14ac:dyDescent="0.2">
      <c r="A12" s="75"/>
      <c r="B12" s="102"/>
      <c r="C12" s="99"/>
      <c r="D12" s="99"/>
      <c r="E12" s="154"/>
      <c r="F12" s="155"/>
      <c r="G12" s="110"/>
      <c r="H12" s="111"/>
      <c r="I12" s="111"/>
      <c r="J12" s="112"/>
      <c r="K12" s="111"/>
      <c r="L12" s="111"/>
      <c r="M12" s="111"/>
      <c r="N12" s="111"/>
      <c r="O12" s="111"/>
      <c r="P12" s="114"/>
      <c r="S12" s="32" t="s">
        <v>96</v>
      </c>
      <c r="T12" s="32" t="s">
        <v>71</v>
      </c>
    </row>
    <row r="13" spans="1:20" x14ac:dyDescent="0.2">
      <c r="A13" s="75"/>
      <c r="B13" s="102"/>
      <c r="C13" s="99"/>
      <c r="D13" s="99"/>
      <c r="E13" s="154"/>
      <c r="F13" s="155"/>
      <c r="G13" s="110"/>
      <c r="H13" s="111"/>
      <c r="I13" s="111"/>
      <c r="J13" s="112"/>
      <c r="K13" s="111"/>
      <c r="L13" s="111"/>
      <c r="M13" s="111"/>
      <c r="N13" s="111"/>
      <c r="O13" s="111"/>
      <c r="P13" s="114"/>
      <c r="T13" s="32" t="s">
        <v>72</v>
      </c>
    </row>
    <row r="14" spans="1:20" x14ac:dyDescent="0.2">
      <c r="A14" s="75"/>
      <c r="B14" s="102"/>
      <c r="C14" s="99"/>
      <c r="D14" s="99"/>
      <c r="E14" s="154"/>
      <c r="F14" s="155"/>
      <c r="G14" s="110"/>
      <c r="H14" s="111"/>
      <c r="I14" s="111"/>
      <c r="J14" s="112"/>
      <c r="K14" s="111"/>
      <c r="L14" s="111"/>
      <c r="M14" s="111"/>
      <c r="N14" s="111"/>
      <c r="O14" s="111"/>
      <c r="P14" s="114"/>
      <c r="T14" s="32" t="s">
        <v>73</v>
      </c>
    </row>
    <row r="15" spans="1:20" x14ac:dyDescent="0.2">
      <c r="A15" s="75"/>
      <c r="B15" s="102"/>
      <c r="C15" s="99"/>
      <c r="D15" s="99"/>
      <c r="E15" s="154"/>
      <c r="F15" s="155"/>
      <c r="G15" s="110"/>
      <c r="H15" s="111"/>
      <c r="I15" s="111"/>
      <c r="J15" s="112"/>
      <c r="K15" s="111"/>
      <c r="L15" s="111"/>
      <c r="M15" s="111"/>
      <c r="N15" s="111"/>
      <c r="O15" s="111"/>
      <c r="P15" s="114"/>
      <c r="T15" s="32" t="s">
        <v>74</v>
      </c>
    </row>
    <row r="16" spans="1:20" x14ac:dyDescent="0.2">
      <c r="A16" s="68"/>
      <c r="B16" s="100"/>
      <c r="C16" s="99"/>
      <c r="D16" s="99"/>
      <c r="E16" s="154"/>
      <c r="F16" s="155"/>
      <c r="G16" s="110"/>
      <c r="H16" s="111"/>
      <c r="I16" s="111"/>
      <c r="J16" s="112"/>
      <c r="K16" s="111"/>
      <c r="L16" s="111"/>
      <c r="M16" s="111"/>
      <c r="N16" s="111"/>
      <c r="O16" s="111"/>
      <c r="P16" s="114"/>
      <c r="T16" s="32" t="s">
        <v>75</v>
      </c>
    </row>
    <row r="17" spans="1:20" x14ac:dyDescent="0.2">
      <c r="A17" s="68"/>
      <c r="B17" s="100"/>
      <c r="C17" s="99"/>
      <c r="D17" s="99"/>
      <c r="E17" s="154"/>
      <c r="F17" s="155"/>
      <c r="G17" s="110"/>
      <c r="H17" s="111"/>
      <c r="I17" s="111"/>
      <c r="J17" s="112"/>
      <c r="K17" s="111"/>
      <c r="L17" s="111"/>
      <c r="M17" s="111"/>
      <c r="N17" s="111"/>
      <c r="O17" s="111"/>
      <c r="P17" s="114"/>
      <c r="T17" s="32" t="s">
        <v>76</v>
      </c>
    </row>
    <row r="18" spans="1:20" x14ac:dyDescent="0.2">
      <c r="A18" s="68"/>
      <c r="B18" s="100"/>
      <c r="C18" s="99"/>
      <c r="D18" s="99"/>
      <c r="E18" s="154"/>
      <c r="F18" s="155"/>
      <c r="G18" s="110"/>
      <c r="H18" s="111"/>
      <c r="I18" s="111"/>
      <c r="J18" s="112"/>
      <c r="K18" s="111"/>
      <c r="L18" s="111"/>
      <c r="M18" s="111"/>
      <c r="N18" s="111"/>
      <c r="O18" s="111"/>
      <c r="P18" s="114"/>
      <c r="S18">
        <v>2018</v>
      </c>
      <c r="T18">
        <v>2018</v>
      </c>
    </row>
    <row r="19" spans="1:20" x14ac:dyDescent="0.2">
      <c r="A19" s="68"/>
      <c r="B19" s="100"/>
      <c r="C19" s="99"/>
      <c r="D19" s="99"/>
      <c r="E19" s="154"/>
      <c r="F19" s="155"/>
      <c r="G19" s="110"/>
      <c r="H19" s="111"/>
      <c r="I19" s="111"/>
      <c r="J19" s="112"/>
      <c r="K19" s="111"/>
      <c r="L19" s="111"/>
      <c r="M19" s="111"/>
      <c r="N19" s="111"/>
      <c r="O19" s="111"/>
      <c r="P19" s="114"/>
      <c r="S19">
        <v>2019</v>
      </c>
      <c r="T19" s="58">
        <v>2019</v>
      </c>
    </row>
    <row r="20" spans="1:20" x14ac:dyDescent="0.2">
      <c r="A20" s="68"/>
      <c r="B20" s="100"/>
      <c r="C20" s="99"/>
      <c r="D20" s="99"/>
      <c r="E20" s="154"/>
      <c r="F20" s="155"/>
      <c r="G20" s="110"/>
      <c r="H20" s="111"/>
      <c r="I20" s="111"/>
      <c r="J20" s="112"/>
      <c r="K20" s="111"/>
      <c r="L20" s="111"/>
      <c r="M20" s="111"/>
      <c r="N20" s="111"/>
      <c r="O20" s="111"/>
      <c r="P20" s="114"/>
      <c r="T20">
        <v>2020</v>
      </c>
    </row>
    <row r="21" spans="1:20" x14ac:dyDescent="0.2">
      <c r="A21" s="68"/>
      <c r="B21" s="100"/>
      <c r="C21" s="99"/>
      <c r="D21" s="99"/>
      <c r="E21" s="154"/>
      <c r="F21" s="155"/>
      <c r="G21" s="110"/>
      <c r="H21" s="111"/>
      <c r="I21" s="111"/>
      <c r="J21" s="112"/>
      <c r="K21" s="111"/>
      <c r="L21" s="111"/>
      <c r="M21" s="111"/>
      <c r="N21" s="111"/>
      <c r="O21" s="111"/>
      <c r="P21" s="114"/>
      <c r="S21" s="32" t="s">
        <v>44</v>
      </c>
      <c r="T21">
        <v>2021</v>
      </c>
    </row>
    <row r="22" spans="1:20" x14ac:dyDescent="0.2">
      <c r="A22" s="64"/>
      <c r="B22" s="100"/>
      <c r="C22" s="99"/>
      <c r="D22" s="99"/>
      <c r="E22" s="154"/>
      <c r="F22" s="155"/>
      <c r="G22" s="110"/>
      <c r="H22" s="111"/>
      <c r="I22" s="111"/>
      <c r="J22" s="112"/>
      <c r="K22" s="111"/>
      <c r="L22" s="111"/>
      <c r="M22" s="111"/>
      <c r="N22" s="111"/>
      <c r="O22" s="111"/>
      <c r="P22" s="114"/>
      <c r="S22" s="32" t="s">
        <v>46</v>
      </c>
      <c r="T22">
        <v>2022</v>
      </c>
    </row>
    <row r="23" spans="1:20" x14ac:dyDescent="0.2">
      <c r="A23" s="64"/>
      <c r="B23" s="100"/>
      <c r="C23" s="99"/>
      <c r="D23" s="99"/>
      <c r="E23" s="154"/>
      <c r="F23" s="155"/>
      <c r="G23" s="110"/>
      <c r="H23" s="111"/>
      <c r="I23" s="111"/>
      <c r="J23" s="112"/>
      <c r="K23" s="111"/>
      <c r="L23" s="111"/>
      <c r="M23" s="111"/>
      <c r="N23" s="111"/>
      <c r="O23" s="111"/>
      <c r="P23" s="114"/>
      <c r="T23">
        <v>2023</v>
      </c>
    </row>
    <row r="24" spans="1:20" x14ac:dyDescent="0.2">
      <c r="A24" s="64"/>
      <c r="B24" s="100"/>
      <c r="C24" s="99"/>
      <c r="D24" s="99"/>
      <c r="E24" s="154"/>
      <c r="F24" s="155"/>
      <c r="G24" s="110"/>
      <c r="H24" s="111"/>
      <c r="I24" s="111"/>
      <c r="J24" s="112"/>
      <c r="K24" s="111"/>
      <c r="L24" s="111"/>
      <c r="M24" s="111"/>
      <c r="N24" s="111"/>
      <c r="O24" s="111"/>
      <c r="P24" s="114"/>
      <c r="T24">
        <v>2024</v>
      </c>
    </row>
    <row r="25" spans="1:20" x14ac:dyDescent="0.2">
      <c r="A25" s="68"/>
      <c r="B25" s="100"/>
      <c r="C25" s="99"/>
      <c r="D25" s="99"/>
      <c r="E25" s="154"/>
      <c r="F25" s="155"/>
      <c r="G25" s="110"/>
      <c r="H25" s="111"/>
      <c r="I25" s="111"/>
      <c r="J25" s="112"/>
      <c r="K25" s="111"/>
      <c r="L25" s="111"/>
      <c r="M25" s="111"/>
      <c r="N25" s="111"/>
      <c r="O25" s="111"/>
      <c r="P25" s="114"/>
      <c r="T25">
        <v>2025</v>
      </c>
    </row>
    <row r="26" spans="1:20" x14ac:dyDescent="0.2">
      <c r="A26" s="64"/>
      <c r="B26" s="100"/>
      <c r="C26" s="99"/>
      <c r="D26" s="99"/>
      <c r="E26" s="154"/>
      <c r="F26" s="155"/>
      <c r="G26" s="110"/>
      <c r="H26" s="111"/>
      <c r="I26" s="111"/>
      <c r="J26" s="112"/>
      <c r="K26" s="111"/>
      <c r="L26" s="111"/>
      <c r="M26" s="111"/>
      <c r="N26" s="111"/>
      <c r="O26" s="111"/>
      <c r="P26" s="114"/>
    </row>
    <row r="27" spans="1:20" x14ac:dyDescent="0.2">
      <c r="A27" s="64"/>
      <c r="B27" s="100"/>
      <c r="C27" s="99"/>
      <c r="D27" s="99"/>
      <c r="E27" s="154"/>
      <c r="F27" s="155"/>
      <c r="G27" s="110"/>
      <c r="H27" s="111"/>
      <c r="I27" s="111"/>
      <c r="J27" s="112"/>
      <c r="K27" s="111"/>
      <c r="L27" s="111"/>
      <c r="M27" s="111"/>
      <c r="N27" s="111"/>
      <c r="O27" s="111"/>
      <c r="P27" s="114"/>
    </row>
    <row r="28" spans="1:20" x14ac:dyDescent="0.2">
      <c r="A28" s="64"/>
      <c r="B28" s="100"/>
      <c r="C28" s="99"/>
      <c r="D28" s="99"/>
      <c r="E28" s="154"/>
      <c r="F28" s="155"/>
      <c r="G28" s="110"/>
      <c r="H28" s="111"/>
      <c r="I28" s="111"/>
      <c r="J28" s="112"/>
      <c r="K28" s="111"/>
      <c r="L28" s="111"/>
      <c r="M28" s="111"/>
      <c r="N28" s="111"/>
      <c r="O28" s="111"/>
      <c r="P28" s="114"/>
    </row>
    <row r="29" spans="1:20" x14ac:dyDescent="0.2">
      <c r="A29" s="64"/>
      <c r="B29" s="100"/>
      <c r="C29" s="99"/>
      <c r="D29" s="99"/>
      <c r="E29" s="154"/>
      <c r="F29" s="155"/>
      <c r="G29" s="110"/>
      <c r="H29" s="111"/>
      <c r="I29" s="111"/>
      <c r="J29" s="112"/>
      <c r="K29" s="111"/>
      <c r="L29" s="111"/>
      <c r="M29" s="111"/>
      <c r="N29" s="111"/>
      <c r="O29" s="111"/>
      <c r="P29" s="114"/>
    </row>
    <row r="30" spans="1:20" x14ac:dyDescent="0.2">
      <c r="A30" s="64"/>
      <c r="B30" s="100"/>
      <c r="C30" s="99"/>
      <c r="D30" s="99"/>
      <c r="E30" s="154"/>
      <c r="F30" s="155"/>
      <c r="G30" s="110"/>
      <c r="H30" s="111"/>
      <c r="I30" s="111"/>
      <c r="J30" s="112"/>
      <c r="K30" s="111"/>
      <c r="L30" s="111"/>
      <c r="M30" s="111"/>
      <c r="N30" s="111"/>
      <c r="O30" s="111"/>
      <c r="P30" s="114"/>
    </row>
    <row r="31" spans="1:20" x14ac:dyDescent="0.2">
      <c r="A31" s="64"/>
      <c r="B31" s="100"/>
      <c r="C31" s="99"/>
      <c r="D31" s="99"/>
      <c r="E31" s="154"/>
      <c r="F31" s="155"/>
      <c r="G31" s="110"/>
      <c r="H31" s="111"/>
      <c r="I31" s="111"/>
      <c r="J31" s="112"/>
      <c r="K31" s="111"/>
      <c r="L31" s="111"/>
      <c r="M31" s="111"/>
      <c r="N31" s="111"/>
      <c r="O31" s="111"/>
      <c r="P31" s="114"/>
    </row>
    <row r="32" spans="1:20" x14ac:dyDescent="0.2">
      <c r="A32" s="64"/>
      <c r="B32" s="100"/>
      <c r="C32" s="99"/>
      <c r="D32" s="99"/>
      <c r="E32" s="154"/>
      <c r="F32" s="155"/>
      <c r="G32" s="110"/>
      <c r="H32" s="111"/>
      <c r="I32" s="111"/>
      <c r="J32" s="112"/>
      <c r="K32" s="111"/>
      <c r="L32" s="111"/>
      <c r="M32" s="111"/>
      <c r="N32" s="111"/>
      <c r="O32" s="111"/>
      <c r="P32" s="114"/>
    </row>
    <row r="33" spans="1:16" x14ac:dyDescent="0.2">
      <c r="A33" s="64"/>
      <c r="B33" s="100"/>
      <c r="C33" s="99"/>
      <c r="D33" s="99"/>
      <c r="E33" s="154"/>
      <c r="F33" s="155"/>
      <c r="G33" s="110"/>
      <c r="H33" s="111"/>
      <c r="I33" s="111"/>
      <c r="J33" s="112"/>
      <c r="K33" s="111"/>
      <c r="L33" s="111"/>
      <c r="M33" s="111"/>
      <c r="N33" s="111"/>
      <c r="O33" s="111"/>
      <c r="P33" s="114"/>
    </row>
    <row r="34" spans="1:16" x14ac:dyDescent="0.2">
      <c r="A34" s="64"/>
      <c r="B34" s="100"/>
      <c r="C34" s="99"/>
      <c r="D34" s="99"/>
      <c r="E34" s="154"/>
      <c r="F34" s="155"/>
      <c r="G34" s="110"/>
      <c r="H34" s="111"/>
      <c r="I34" s="111"/>
      <c r="J34" s="112"/>
      <c r="K34" s="111"/>
      <c r="L34" s="111"/>
      <c r="M34" s="111"/>
      <c r="N34" s="111"/>
      <c r="O34" s="111"/>
      <c r="P34" s="114"/>
    </row>
    <row r="35" spans="1:16" x14ac:dyDescent="0.2">
      <c r="A35" s="64"/>
      <c r="B35" s="100"/>
      <c r="C35" s="99"/>
      <c r="D35" s="99"/>
      <c r="E35" s="154"/>
      <c r="F35" s="155"/>
      <c r="G35" s="110"/>
      <c r="H35" s="111"/>
      <c r="I35" s="111"/>
      <c r="J35" s="112"/>
      <c r="K35" s="111"/>
      <c r="L35" s="111"/>
      <c r="M35" s="111"/>
      <c r="N35" s="111"/>
      <c r="O35" s="111"/>
      <c r="P35" s="114"/>
    </row>
    <row r="36" spans="1:16" x14ac:dyDescent="0.2">
      <c r="A36" s="64"/>
      <c r="B36" s="100"/>
      <c r="C36" s="99"/>
      <c r="D36" s="99"/>
      <c r="E36" s="154"/>
      <c r="F36" s="155"/>
      <c r="G36" s="110"/>
      <c r="H36" s="111"/>
      <c r="I36" s="111"/>
      <c r="J36" s="112"/>
      <c r="K36" s="111"/>
      <c r="L36" s="111"/>
      <c r="M36" s="111"/>
      <c r="N36" s="111"/>
      <c r="O36" s="111"/>
      <c r="P36" s="114"/>
    </row>
    <row r="37" spans="1:16" x14ac:dyDescent="0.2">
      <c r="A37" s="64"/>
      <c r="B37" s="100"/>
      <c r="C37" s="99"/>
      <c r="D37" s="99"/>
      <c r="E37" s="154"/>
      <c r="F37" s="155"/>
      <c r="G37" s="110"/>
      <c r="H37" s="111"/>
      <c r="I37" s="111"/>
      <c r="J37" s="112"/>
      <c r="K37" s="111"/>
      <c r="L37" s="111"/>
      <c r="M37" s="111"/>
      <c r="N37" s="111"/>
      <c r="O37" s="111"/>
      <c r="P37" s="114"/>
    </row>
    <row r="38" spans="1:16" x14ac:dyDescent="0.2">
      <c r="A38" s="64"/>
      <c r="B38" s="100"/>
      <c r="C38" s="99"/>
      <c r="D38" s="99"/>
      <c r="E38" s="154"/>
      <c r="F38" s="155"/>
      <c r="G38" s="110"/>
      <c r="H38" s="111"/>
      <c r="I38" s="111"/>
      <c r="J38" s="112"/>
      <c r="K38" s="111"/>
      <c r="L38" s="111"/>
      <c r="M38" s="111"/>
      <c r="N38" s="111"/>
      <c r="O38" s="111"/>
      <c r="P38" s="114"/>
    </row>
    <row r="39" spans="1:16" x14ac:dyDescent="0.2">
      <c r="A39" s="64"/>
      <c r="B39" s="100"/>
      <c r="C39" s="99"/>
      <c r="D39" s="99"/>
      <c r="E39" s="154"/>
      <c r="F39" s="155"/>
      <c r="G39" s="110"/>
      <c r="H39" s="111"/>
      <c r="I39" s="111"/>
      <c r="J39" s="112"/>
      <c r="K39" s="111"/>
      <c r="L39" s="111"/>
      <c r="M39" s="111"/>
      <c r="N39" s="111"/>
      <c r="O39" s="111"/>
      <c r="P39" s="114"/>
    </row>
    <row r="40" spans="1:16" x14ac:dyDescent="0.2">
      <c r="A40" s="64"/>
      <c r="B40" s="100"/>
      <c r="C40" s="99"/>
      <c r="D40" s="99"/>
      <c r="E40" s="154"/>
      <c r="F40" s="155"/>
      <c r="G40" s="110"/>
      <c r="H40" s="111"/>
      <c r="I40" s="111"/>
      <c r="J40" s="112"/>
      <c r="K40" s="111"/>
      <c r="L40" s="111"/>
      <c r="M40" s="111"/>
      <c r="N40" s="111"/>
      <c r="O40" s="111"/>
      <c r="P40" s="114"/>
    </row>
    <row r="41" spans="1:16" x14ac:dyDescent="0.2">
      <c r="A41" s="64"/>
      <c r="B41" s="100"/>
      <c r="C41" s="99"/>
      <c r="D41" s="99"/>
      <c r="E41" s="154"/>
      <c r="F41" s="155"/>
      <c r="G41" s="110"/>
      <c r="H41" s="111"/>
      <c r="I41" s="111"/>
      <c r="J41" s="112"/>
      <c r="K41" s="111"/>
      <c r="L41" s="111"/>
      <c r="M41" s="111"/>
      <c r="N41" s="111"/>
      <c r="O41" s="111"/>
      <c r="P41" s="114"/>
    </row>
    <row r="42" spans="1:16" x14ac:dyDescent="0.2">
      <c r="A42" s="64"/>
      <c r="B42" s="100"/>
      <c r="C42" s="99"/>
      <c r="D42" s="99"/>
      <c r="E42" s="154"/>
      <c r="F42" s="155"/>
      <c r="G42" s="110"/>
      <c r="H42" s="111"/>
      <c r="I42" s="111"/>
      <c r="J42" s="112"/>
      <c r="K42" s="111"/>
      <c r="L42" s="111"/>
      <c r="M42" s="111"/>
      <c r="N42" s="111"/>
      <c r="O42" s="111"/>
      <c r="P42" s="114"/>
    </row>
    <row r="43" spans="1:16" x14ac:dyDescent="0.2">
      <c r="A43" s="64"/>
      <c r="B43" s="100"/>
      <c r="C43" s="99"/>
      <c r="D43" s="99"/>
      <c r="E43" s="154"/>
      <c r="F43" s="155"/>
      <c r="G43" s="110"/>
      <c r="H43" s="111"/>
      <c r="I43" s="111"/>
      <c r="J43" s="112"/>
      <c r="K43" s="111"/>
      <c r="L43" s="111"/>
      <c r="M43" s="111"/>
      <c r="N43" s="111"/>
      <c r="O43" s="111"/>
      <c r="P43" s="114"/>
    </row>
    <row r="44" spans="1:16" x14ac:dyDescent="0.2">
      <c r="A44" s="64"/>
      <c r="B44" s="100"/>
      <c r="C44" s="99"/>
      <c r="D44" s="99"/>
      <c r="E44" s="154"/>
      <c r="F44" s="155"/>
      <c r="G44" s="110"/>
      <c r="H44" s="111"/>
      <c r="I44" s="111"/>
      <c r="J44" s="112"/>
      <c r="K44" s="111"/>
      <c r="L44" s="111"/>
      <c r="M44" s="111"/>
      <c r="N44" s="111"/>
      <c r="O44" s="111"/>
      <c r="P44" s="114"/>
    </row>
    <row r="45" spans="1:16" x14ac:dyDescent="0.2">
      <c r="A45" s="64"/>
      <c r="B45" s="100"/>
      <c r="C45" s="99"/>
      <c r="D45" s="99"/>
      <c r="E45" s="154"/>
      <c r="F45" s="155"/>
      <c r="G45" s="110"/>
      <c r="H45" s="111"/>
      <c r="I45" s="111"/>
      <c r="J45" s="112"/>
      <c r="K45" s="111"/>
      <c r="L45" s="111"/>
      <c r="M45" s="111"/>
      <c r="N45" s="111"/>
      <c r="O45" s="111"/>
      <c r="P45" s="114"/>
    </row>
    <row r="46" spans="1:16" x14ac:dyDescent="0.2">
      <c r="A46" s="64"/>
      <c r="B46" s="100"/>
      <c r="C46" s="99"/>
      <c r="D46" s="99"/>
      <c r="E46" s="154"/>
      <c r="F46" s="155"/>
      <c r="G46" s="110"/>
      <c r="H46" s="111"/>
      <c r="I46" s="111"/>
      <c r="J46" s="112"/>
      <c r="K46" s="111"/>
      <c r="L46" s="111"/>
      <c r="M46" s="111"/>
      <c r="N46" s="111"/>
      <c r="O46" s="111"/>
      <c r="P46" s="114"/>
    </row>
    <row r="47" spans="1:16" x14ac:dyDescent="0.2">
      <c r="A47" s="64"/>
      <c r="B47" s="100"/>
      <c r="C47" s="99"/>
      <c r="D47" s="99"/>
      <c r="E47" s="154"/>
      <c r="F47" s="155"/>
      <c r="G47" s="110"/>
      <c r="H47" s="111"/>
      <c r="I47" s="111"/>
      <c r="J47" s="112"/>
      <c r="K47" s="111"/>
      <c r="L47" s="111"/>
      <c r="M47" s="111"/>
      <c r="N47" s="111"/>
      <c r="O47" s="111"/>
      <c r="P47" s="114"/>
    </row>
    <row r="48" spans="1:16" x14ac:dyDescent="0.2">
      <c r="A48" s="64"/>
      <c r="B48" s="100"/>
      <c r="C48" s="99"/>
      <c r="D48" s="99"/>
      <c r="E48" s="154"/>
      <c r="F48" s="155"/>
      <c r="G48" s="110"/>
      <c r="H48" s="111"/>
      <c r="I48" s="111"/>
      <c r="J48" s="112"/>
      <c r="K48" s="111"/>
      <c r="L48" s="111"/>
      <c r="M48" s="111"/>
      <c r="N48" s="111"/>
      <c r="O48" s="111"/>
      <c r="P48" s="114"/>
    </row>
    <row r="49" spans="1:6" x14ac:dyDescent="0.2">
      <c r="A49" s="64"/>
      <c r="B49" s="100"/>
      <c r="C49" s="99"/>
      <c r="D49" s="99"/>
      <c r="E49" s="154"/>
      <c r="F49" s="155"/>
    </row>
    <row r="50" spans="1:6" x14ac:dyDescent="0.2">
      <c r="A50" s="64"/>
      <c r="B50" s="100"/>
      <c r="C50" s="99"/>
      <c r="D50" s="99"/>
      <c r="E50" s="154"/>
      <c r="F50" s="155"/>
    </row>
    <row r="51" spans="1:6" x14ac:dyDescent="0.2">
      <c r="A51" s="64"/>
      <c r="B51" s="100"/>
      <c r="C51" s="99"/>
      <c r="D51" s="99"/>
      <c r="E51" s="154"/>
      <c r="F51" s="155"/>
    </row>
    <row r="54" spans="1:6" x14ac:dyDescent="0.2">
      <c r="A54" s="151" t="s">
        <v>100</v>
      </c>
      <c r="B54" s="152"/>
      <c r="C54" s="61">
        <f>COUNT(B5:B51)</f>
        <v>0</v>
      </c>
    </row>
    <row r="55" spans="1:6" x14ac:dyDescent="0.2">
      <c r="A55" s="151" t="s">
        <v>101</v>
      </c>
      <c r="B55" s="152"/>
      <c r="C55" s="61">
        <f>COUNTIF(C5:C51,"yes")</f>
        <v>0</v>
      </c>
    </row>
    <row r="56" spans="1:6" x14ac:dyDescent="0.2">
      <c r="A56" s="151" t="s">
        <v>106</v>
      </c>
      <c r="B56" s="152"/>
      <c r="C56" s="61">
        <f>COUNTIF(D5:D51,"yes")</f>
        <v>0</v>
      </c>
    </row>
    <row r="57" spans="1:6" x14ac:dyDescent="0.2">
      <c r="A57" s="151" t="s">
        <v>102</v>
      </c>
      <c r="B57" s="152"/>
      <c r="C57" s="61">
        <f>COUNTIF(E5:E51,"yes")</f>
        <v>0</v>
      </c>
    </row>
  </sheetData>
  <mergeCells count="70">
    <mergeCell ref="D2:F2"/>
    <mergeCell ref="G2:H2"/>
    <mergeCell ref="J2:P2"/>
    <mergeCell ref="A3:A4"/>
    <mergeCell ref="B3:B4"/>
    <mergeCell ref="C3:C4"/>
    <mergeCell ref="D3:D4"/>
    <mergeCell ref="E3:F4"/>
    <mergeCell ref="G3:G4"/>
    <mergeCell ref="H3:H4"/>
    <mergeCell ref="O3:O4"/>
    <mergeCell ref="P3:P4"/>
    <mergeCell ref="M3:M4"/>
    <mergeCell ref="N3:N4"/>
    <mergeCell ref="E8:F8"/>
    <mergeCell ref="I3:I4"/>
    <mergeCell ref="J3:J4"/>
    <mergeCell ref="K3:K4"/>
    <mergeCell ref="L3:L4"/>
    <mergeCell ref="E5:F5"/>
    <mergeCell ref="E6:F6"/>
    <mergeCell ref="E7:F7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32:F32"/>
    <mergeCell ref="E21:F21"/>
    <mergeCell ref="E22:F22"/>
    <mergeCell ref="E23:F23"/>
    <mergeCell ref="E24:F24"/>
    <mergeCell ref="E25:F25"/>
    <mergeCell ref="E26:F26"/>
    <mergeCell ref="E49:F49"/>
    <mergeCell ref="E50:F50"/>
    <mergeCell ref="E39:F39"/>
    <mergeCell ref="E40:F40"/>
    <mergeCell ref="E41:F41"/>
    <mergeCell ref="E42:F42"/>
    <mergeCell ref="E43:F43"/>
    <mergeCell ref="E44:F44"/>
    <mergeCell ref="A1:F1"/>
    <mergeCell ref="E45:F45"/>
    <mergeCell ref="E46:F46"/>
    <mergeCell ref="E47:F47"/>
    <mergeCell ref="E48:F4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51:F51"/>
    <mergeCell ref="A54:B54"/>
    <mergeCell ref="A55:B55"/>
    <mergeCell ref="A56:B56"/>
    <mergeCell ref="A57:B57"/>
  </mergeCells>
  <conditionalFormatting sqref="G5:G48">
    <cfRule type="cellIs" dxfId="1" priority="1" stopIfTrue="1" operator="greaterThanOrEqual">
      <formula>3</formula>
    </cfRule>
  </conditionalFormatting>
  <dataValidations count="4">
    <dataValidation type="list" allowBlank="1" showInputMessage="1" showErrorMessage="1" sqref="C5:E51" xr:uid="{6EA27C1B-21C5-4DD9-A524-23EFCBC39DCE}">
      <formula1>$S$21:$S$22</formula1>
    </dataValidation>
    <dataValidation type="list" allowBlank="1" showInputMessage="1" showErrorMessage="1" sqref="D2:F2" xr:uid="{DF69005D-832F-4425-A496-DB279C84433F}">
      <formula1>$T$6:$T$17</formula1>
    </dataValidation>
    <dataValidation type="list" allowBlank="1" showInputMessage="1" showErrorMessage="1" sqref="B2" xr:uid="{BF1C7BFE-7581-4847-81EF-76E8DAB24F13}">
      <formula1>$S$6:$S$13</formula1>
    </dataValidation>
    <dataValidation type="list" allowBlank="1" showInputMessage="1" showErrorMessage="1" sqref="I2" xr:uid="{D0B31F4F-25FE-4495-9C04-6062CBFC4D80}">
      <formula1>$T$18:$T$25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DED0-02D8-4497-AC47-9FC390823E06}">
  <dimension ref="A1:T57"/>
  <sheetViews>
    <sheetView workbookViewId="0">
      <pane ySplit="4" topLeftCell="A5" activePane="bottomLeft" state="frozen"/>
      <selection pane="bottomLeft" activeCell="J2" sqref="J2:P2"/>
    </sheetView>
  </sheetViews>
  <sheetFormatPr defaultRowHeight="12.75" x14ac:dyDescent="0.2"/>
  <cols>
    <col min="1" max="1" width="18.5703125" customWidth="1"/>
    <col min="2" max="2" width="20.140625" customWidth="1"/>
    <col min="3" max="3" width="15.28515625" customWidth="1"/>
    <col min="4" max="4" width="17" customWidth="1"/>
    <col min="18" max="18" width="0" hidden="1" customWidth="1"/>
    <col min="19" max="19" width="11.140625" hidden="1" customWidth="1"/>
    <col min="20" max="21" width="0" hidden="1" customWidth="1"/>
  </cols>
  <sheetData>
    <row r="1" spans="1:20" ht="36.75" customHeight="1" x14ac:dyDescent="0.5">
      <c r="A1" s="175" t="s">
        <v>107</v>
      </c>
      <c r="B1" s="175"/>
      <c r="C1" s="175"/>
      <c r="D1" s="175"/>
      <c r="E1" s="175"/>
      <c r="F1" s="175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20" ht="23.25" x14ac:dyDescent="0.35">
      <c r="A2" s="118" t="s">
        <v>21</v>
      </c>
      <c r="B2" s="119"/>
      <c r="C2" s="118" t="s">
        <v>22</v>
      </c>
      <c r="D2" s="176" t="s">
        <v>60</v>
      </c>
      <c r="E2" s="176"/>
      <c r="F2" s="176"/>
      <c r="G2" s="176" t="s">
        <v>23</v>
      </c>
      <c r="H2" s="176"/>
      <c r="I2" s="120">
        <v>2024</v>
      </c>
      <c r="J2" s="177"/>
      <c r="K2" s="177"/>
      <c r="L2" s="177"/>
      <c r="M2" s="177"/>
      <c r="N2" s="177"/>
      <c r="O2" s="177"/>
      <c r="P2" s="177"/>
    </row>
    <row r="3" spans="1:20" x14ac:dyDescent="0.2">
      <c r="A3" s="178" t="s">
        <v>33</v>
      </c>
      <c r="B3" s="178" t="s">
        <v>95</v>
      </c>
      <c r="C3" s="180" t="s">
        <v>105</v>
      </c>
      <c r="D3" s="181" t="s">
        <v>104</v>
      </c>
      <c r="E3" s="180" t="s">
        <v>98</v>
      </c>
      <c r="F3" s="180"/>
      <c r="G3" s="165"/>
      <c r="H3" s="165"/>
      <c r="I3" s="165"/>
      <c r="J3" s="165"/>
      <c r="K3" s="160"/>
      <c r="L3" s="161"/>
      <c r="M3" s="161"/>
      <c r="N3" s="161"/>
      <c r="O3" s="161"/>
      <c r="P3" s="158"/>
    </row>
    <row r="4" spans="1:20" x14ac:dyDescent="0.2">
      <c r="A4" s="179"/>
      <c r="B4" s="179"/>
      <c r="C4" s="180"/>
      <c r="D4" s="181"/>
      <c r="E4" s="180"/>
      <c r="F4" s="180"/>
      <c r="G4" s="165"/>
      <c r="H4" s="165"/>
      <c r="I4" s="165"/>
      <c r="J4" s="165"/>
      <c r="K4" s="160"/>
      <c r="L4" s="161"/>
      <c r="M4" s="161"/>
      <c r="N4" s="161"/>
      <c r="O4" s="161"/>
      <c r="P4" s="159"/>
    </row>
    <row r="5" spans="1:20" x14ac:dyDescent="0.2">
      <c r="A5" s="98"/>
      <c r="B5" s="101"/>
      <c r="C5" s="99"/>
      <c r="D5" s="99"/>
      <c r="E5" s="154"/>
      <c r="F5" s="155"/>
      <c r="G5" s="110"/>
      <c r="H5" s="111"/>
      <c r="I5" s="111"/>
      <c r="J5" s="112"/>
      <c r="K5" s="111"/>
      <c r="L5" s="111"/>
      <c r="M5" s="111"/>
      <c r="N5" s="111"/>
      <c r="O5" s="111"/>
      <c r="P5" s="113"/>
    </row>
    <row r="6" spans="1:20" x14ac:dyDescent="0.2">
      <c r="A6" s="68"/>
      <c r="B6" s="100"/>
      <c r="C6" s="99"/>
      <c r="D6" s="99"/>
      <c r="E6" s="154"/>
      <c r="F6" s="155"/>
      <c r="G6" s="110"/>
      <c r="H6" s="111"/>
      <c r="I6" s="111"/>
      <c r="J6" s="112"/>
      <c r="K6" s="111"/>
      <c r="L6" s="111"/>
      <c r="M6" s="111"/>
      <c r="N6" s="111"/>
      <c r="O6" s="111"/>
      <c r="P6" s="113"/>
      <c r="S6" t="s">
        <v>59</v>
      </c>
      <c r="T6" s="32" t="s">
        <v>60</v>
      </c>
    </row>
    <row r="7" spans="1:20" x14ac:dyDescent="0.2">
      <c r="A7" s="68"/>
      <c r="B7" s="100"/>
      <c r="C7" s="99"/>
      <c r="D7" s="99"/>
      <c r="E7" s="154"/>
      <c r="F7" s="155"/>
      <c r="G7" s="110"/>
      <c r="H7" s="111"/>
      <c r="I7" s="111"/>
      <c r="J7" s="112"/>
      <c r="K7" s="111"/>
      <c r="L7" s="111"/>
      <c r="M7" s="111"/>
      <c r="N7" s="111"/>
      <c r="O7" s="111"/>
      <c r="P7" s="114"/>
      <c r="S7" t="s">
        <v>61</v>
      </c>
      <c r="T7" s="32" t="s">
        <v>62</v>
      </c>
    </row>
    <row r="8" spans="1:20" x14ac:dyDescent="0.2">
      <c r="A8" s="75"/>
      <c r="B8" s="102"/>
      <c r="C8" s="99"/>
      <c r="D8" s="99"/>
      <c r="E8" s="154"/>
      <c r="F8" s="155"/>
      <c r="G8" s="110"/>
      <c r="H8" s="111"/>
      <c r="I8" s="111"/>
      <c r="J8" s="112"/>
      <c r="K8" s="111"/>
      <c r="L8" s="111"/>
      <c r="M8" s="111"/>
      <c r="N8" s="111"/>
      <c r="O8" s="111"/>
      <c r="P8" s="114"/>
      <c r="S8" t="s">
        <v>63</v>
      </c>
      <c r="T8" s="32" t="s">
        <v>64</v>
      </c>
    </row>
    <row r="9" spans="1:20" x14ac:dyDescent="0.2">
      <c r="A9" s="75"/>
      <c r="B9" s="102"/>
      <c r="C9" s="99"/>
      <c r="D9" s="99"/>
      <c r="E9" s="154"/>
      <c r="F9" s="155"/>
      <c r="G9" s="110"/>
      <c r="H9" s="111"/>
      <c r="I9" s="111"/>
      <c r="J9" s="112"/>
      <c r="K9" s="111"/>
      <c r="L9" s="111"/>
      <c r="M9" s="111"/>
      <c r="N9" s="111"/>
      <c r="O9" s="111"/>
      <c r="P9" s="114"/>
      <c r="S9" t="s">
        <v>65</v>
      </c>
      <c r="T9" s="32" t="s">
        <v>66</v>
      </c>
    </row>
    <row r="10" spans="1:20" x14ac:dyDescent="0.2">
      <c r="A10" s="75"/>
      <c r="B10" s="102"/>
      <c r="C10" s="99"/>
      <c r="D10" s="99"/>
      <c r="E10" s="154"/>
      <c r="F10" s="155"/>
      <c r="G10" s="110"/>
      <c r="H10" s="111"/>
      <c r="I10" s="111"/>
      <c r="J10" s="112"/>
      <c r="K10" s="111"/>
      <c r="L10" s="111"/>
      <c r="M10" s="111"/>
      <c r="N10" s="111"/>
      <c r="O10" s="111"/>
      <c r="P10" s="114"/>
      <c r="S10" t="s">
        <v>67</v>
      </c>
      <c r="T10" s="32" t="s">
        <v>68</v>
      </c>
    </row>
    <row r="11" spans="1:20" x14ac:dyDescent="0.2">
      <c r="A11" s="75"/>
      <c r="B11" s="102"/>
      <c r="C11" s="99"/>
      <c r="D11" s="99"/>
      <c r="E11" s="154"/>
      <c r="F11" s="155"/>
      <c r="G11" s="110"/>
      <c r="H11" s="111"/>
      <c r="I11" s="111"/>
      <c r="J11" s="112"/>
      <c r="K11" s="111"/>
      <c r="L11" s="111"/>
      <c r="M11" s="111"/>
      <c r="N11" s="111"/>
      <c r="O11" s="111"/>
      <c r="P11" s="114"/>
      <c r="S11" t="s">
        <v>69</v>
      </c>
      <c r="T11" s="32" t="s">
        <v>70</v>
      </c>
    </row>
    <row r="12" spans="1:20" x14ac:dyDescent="0.2">
      <c r="A12" s="75"/>
      <c r="B12" s="102"/>
      <c r="C12" s="99"/>
      <c r="D12" s="99"/>
      <c r="E12" s="154"/>
      <c r="F12" s="155"/>
      <c r="G12" s="110"/>
      <c r="H12" s="111"/>
      <c r="I12" s="111"/>
      <c r="J12" s="112"/>
      <c r="K12" s="111"/>
      <c r="L12" s="111"/>
      <c r="M12" s="111"/>
      <c r="N12" s="111"/>
      <c r="O12" s="111"/>
      <c r="P12" s="114"/>
      <c r="S12" s="32" t="s">
        <v>96</v>
      </c>
      <c r="T12" s="32" t="s">
        <v>71</v>
      </c>
    </row>
    <row r="13" spans="1:20" x14ac:dyDescent="0.2">
      <c r="A13" s="75"/>
      <c r="B13" s="102"/>
      <c r="C13" s="99"/>
      <c r="D13" s="99"/>
      <c r="E13" s="154"/>
      <c r="F13" s="155"/>
      <c r="G13" s="110"/>
      <c r="H13" s="111"/>
      <c r="I13" s="111"/>
      <c r="J13" s="112"/>
      <c r="K13" s="111"/>
      <c r="L13" s="111"/>
      <c r="M13" s="111"/>
      <c r="N13" s="111"/>
      <c r="O13" s="111"/>
      <c r="P13" s="114"/>
      <c r="T13" s="32" t="s">
        <v>72</v>
      </c>
    </row>
    <row r="14" spans="1:20" x14ac:dyDescent="0.2">
      <c r="A14" s="75"/>
      <c r="B14" s="102"/>
      <c r="C14" s="99"/>
      <c r="D14" s="99"/>
      <c r="E14" s="154"/>
      <c r="F14" s="155"/>
      <c r="G14" s="110"/>
      <c r="H14" s="111"/>
      <c r="I14" s="111"/>
      <c r="J14" s="112"/>
      <c r="K14" s="111"/>
      <c r="L14" s="111"/>
      <c r="M14" s="111"/>
      <c r="N14" s="111"/>
      <c r="O14" s="111"/>
      <c r="P14" s="114"/>
      <c r="T14" s="32" t="s">
        <v>73</v>
      </c>
    </row>
    <row r="15" spans="1:20" x14ac:dyDescent="0.2">
      <c r="A15" s="75"/>
      <c r="B15" s="102"/>
      <c r="C15" s="99"/>
      <c r="D15" s="99"/>
      <c r="E15" s="154"/>
      <c r="F15" s="155"/>
      <c r="G15" s="110"/>
      <c r="H15" s="111"/>
      <c r="I15" s="111"/>
      <c r="J15" s="112"/>
      <c r="K15" s="111"/>
      <c r="L15" s="111"/>
      <c r="M15" s="111"/>
      <c r="N15" s="111"/>
      <c r="O15" s="111"/>
      <c r="P15" s="114"/>
      <c r="T15" s="32" t="s">
        <v>74</v>
      </c>
    </row>
    <row r="16" spans="1:20" x14ac:dyDescent="0.2">
      <c r="A16" s="68"/>
      <c r="B16" s="100"/>
      <c r="C16" s="99"/>
      <c r="D16" s="99"/>
      <c r="E16" s="154"/>
      <c r="F16" s="155"/>
      <c r="G16" s="110"/>
      <c r="H16" s="111"/>
      <c r="I16" s="111"/>
      <c r="J16" s="112"/>
      <c r="K16" s="111"/>
      <c r="L16" s="111"/>
      <c r="M16" s="111"/>
      <c r="N16" s="111"/>
      <c r="O16" s="111"/>
      <c r="P16" s="114"/>
      <c r="T16" s="32" t="s">
        <v>75</v>
      </c>
    </row>
    <row r="17" spans="1:20" x14ac:dyDescent="0.2">
      <c r="A17" s="68"/>
      <c r="B17" s="100"/>
      <c r="C17" s="99"/>
      <c r="D17" s="99"/>
      <c r="E17" s="154"/>
      <c r="F17" s="155"/>
      <c r="G17" s="110"/>
      <c r="H17" s="111"/>
      <c r="I17" s="111"/>
      <c r="J17" s="112"/>
      <c r="K17" s="111"/>
      <c r="L17" s="111"/>
      <c r="M17" s="111"/>
      <c r="N17" s="111"/>
      <c r="O17" s="111"/>
      <c r="P17" s="114"/>
      <c r="T17" s="32" t="s">
        <v>76</v>
      </c>
    </row>
    <row r="18" spans="1:20" x14ac:dyDescent="0.2">
      <c r="A18" s="68"/>
      <c r="B18" s="100"/>
      <c r="C18" s="99"/>
      <c r="D18" s="99"/>
      <c r="E18" s="154"/>
      <c r="F18" s="155"/>
      <c r="G18" s="110"/>
      <c r="H18" s="111"/>
      <c r="I18" s="111"/>
      <c r="J18" s="112"/>
      <c r="K18" s="111"/>
      <c r="L18" s="111"/>
      <c r="M18" s="111"/>
      <c r="N18" s="111"/>
      <c r="O18" s="111"/>
      <c r="P18" s="114"/>
      <c r="S18">
        <v>2018</v>
      </c>
      <c r="T18">
        <v>2018</v>
      </c>
    </row>
    <row r="19" spans="1:20" x14ac:dyDescent="0.2">
      <c r="A19" s="68"/>
      <c r="B19" s="100"/>
      <c r="C19" s="99"/>
      <c r="D19" s="99"/>
      <c r="E19" s="154"/>
      <c r="F19" s="155"/>
      <c r="G19" s="110"/>
      <c r="H19" s="111"/>
      <c r="I19" s="111"/>
      <c r="J19" s="112"/>
      <c r="K19" s="111"/>
      <c r="L19" s="111"/>
      <c r="M19" s="111"/>
      <c r="N19" s="111"/>
      <c r="O19" s="111"/>
      <c r="P19" s="114"/>
      <c r="S19">
        <v>2019</v>
      </c>
      <c r="T19" s="58">
        <v>2019</v>
      </c>
    </row>
    <row r="20" spans="1:20" x14ac:dyDescent="0.2">
      <c r="A20" s="68"/>
      <c r="B20" s="100"/>
      <c r="C20" s="99"/>
      <c r="D20" s="99"/>
      <c r="E20" s="154"/>
      <c r="F20" s="155"/>
      <c r="G20" s="110"/>
      <c r="H20" s="111"/>
      <c r="I20" s="111"/>
      <c r="J20" s="112"/>
      <c r="K20" s="111"/>
      <c r="L20" s="111"/>
      <c r="M20" s="111"/>
      <c r="N20" s="111"/>
      <c r="O20" s="111"/>
      <c r="P20" s="114"/>
      <c r="T20">
        <v>2020</v>
      </c>
    </row>
    <row r="21" spans="1:20" x14ac:dyDescent="0.2">
      <c r="A21" s="68"/>
      <c r="B21" s="100"/>
      <c r="C21" s="99"/>
      <c r="D21" s="99"/>
      <c r="E21" s="154"/>
      <c r="F21" s="155"/>
      <c r="G21" s="110"/>
      <c r="H21" s="111"/>
      <c r="I21" s="111"/>
      <c r="J21" s="112"/>
      <c r="K21" s="111"/>
      <c r="L21" s="111"/>
      <c r="M21" s="111"/>
      <c r="N21" s="111"/>
      <c r="O21" s="111"/>
      <c r="P21" s="114"/>
      <c r="S21" s="32" t="s">
        <v>44</v>
      </c>
      <c r="T21">
        <v>2021</v>
      </c>
    </row>
    <row r="22" spans="1:20" x14ac:dyDescent="0.2">
      <c r="A22" s="64"/>
      <c r="B22" s="100"/>
      <c r="C22" s="99"/>
      <c r="D22" s="99"/>
      <c r="E22" s="154"/>
      <c r="F22" s="155"/>
      <c r="G22" s="110"/>
      <c r="H22" s="111"/>
      <c r="I22" s="111"/>
      <c r="J22" s="112"/>
      <c r="K22" s="111"/>
      <c r="L22" s="111"/>
      <c r="M22" s="111"/>
      <c r="N22" s="111"/>
      <c r="O22" s="111"/>
      <c r="P22" s="114"/>
      <c r="S22" s="32" t="s">
        <v>46</v>
      </c>
      <c r="T22">
        <v>2022</v>
      </c>
    </row>
    <row r="23" spans="1:20" x14ac:dyDescent="0.2">
      <c r="A23" s="64"/>
      <c r="B23" s="100"/>
      <c r="C23" s="99"/>
      <c r="D23" s="99"/>
      <c r="E23" s="154"/>
      <c r="F23" s="155"/>
      <c r="G23" s="110"/>
      <c r="H23" s="111"/>
      <c r="I23" s="111"/>
      <c r="J23" s="112"/>
      <c r="K23" s="111"/>
      <c r="L23" s="111"/>
      <c r="M23" s="111"/>
      <c r="N23" s="111"/>
      <c r="O23" s="111"/>
      <c r="P23" s="114"/>
      <c r="T23">
        <v>2023</v>
      </c>
    </row>
    <row r="24" spans="1:20" x14ac:dyDescent="0.2">
      <c r="A24" s="64"/>
      <c r="B24" s="100"/>
      <c r="C24" s="99"/>
      <c r="D24" s="99"/>
      <c r="E24" s="154"/>
      <c r="F24" s="155"/>
      <c r="G24" s="110"/>
      <c r="H24" s="111"/>
      <c r="I24" s="111"/>
      <c r="J24" s="112"/>
      <c r="K24" s="111"/>
      <c r="L24" s="111"/>
      <c r="M24" s="111"/>
      <c r="N24" s="111"/>
      <c r="O24" s="111"/>
      <c r="P24" s="114"/>
      <c r="T24">
        <v>2024</v>
      </c>
    </row>
    <row r="25" spans="1:20" x14ac:dyDescent="0.2">
      <c r="A25" s="68"/>
      <c r="B25" s="100"/>
      <c r="C25" s="99"/>
      <c r="D25" s="99"/>
      <c r="E25" s="154"/>
      <c r="F25" s="155"/>
      <c r="G25" s="110"/>
      <c r="H25" s="111"/>
      <c r="I25" s="111"/>
      <c r="J25" s="112"/>
      <c r="K25" s="111"/>
      <c r="L25" s="111"/>
      <c r="M25" s="111"/>
      <c r="N25" s="111"/>
      <c r="O25" s="111"/>
      <c r="P25" s="114"/>
      <c r="T25">
        <v>2025</v>
      </c>
    </row>
    <row r="26" spans="1:20" x14ac:dyDescent="0.2">
      <c r="A26" s="64"/>
      <c r="B26" s="100"/>
      <c r="C26" s="99"/>
      <c r="D26" s="99"/>
      <c r="E26" s="154"/>
      <c r="F26" s="155"/>
      <c r="G26" s="110"/>
      <c r="H26" s="111"/>
      <c r="I26" s="111"/>
      <c r="J26" s="112"/>
      <c r="K26" s="111"/>
      <c r="L26" s="111"/>
      <c r="M26" s="111"/>
      <c r="N26" s="111"/>
      <c r="O26" s="111"/>
      <c r="P26" s="114"/>
    </row>
    <row r="27" spans="1:20" x14ac:dyDescent="0.2">
      <c r="A27" s="64"/>
      <c r="B27" s="100"/>
      <c r="C27" s="99"/>
      <c r="D27" s="99"/>
      <c r="E27" s="154"/>
      <c r="F27" s="155"/>
      <c r="G27" s="110"/>
      <c r="H27" s="111"/>
      <c r="I27" s="111"/>
      <c r="J27" s="112"/>
      <c r="K27" s="111"/>
      <c r="L27" s="111"/>
      <c r="M27" s="111"/>
      <c r="N27" s="111"/>
      <c r="O27" s="111"/>
      <c r="P27" s="114"/>
    </row>
    <row r="28" spans="1:20" x14ac:dyDescent="0.2">
      <c r="A28" s="64"/>
      <c r="B28" s="100"/>
      <c r="C28" s="99"/>
      <c r="D28" s="99"/>
      <c r="E28" s="154"/>
      <c r="F28" s="155"/>
      <c r="G28" s="110"/>
      <c r="H28" s="111"/>
      <c r="I28" s="111"/>
      <c r="J28" s="112"/>
      <c r="K28" s="111"/>
      <c r="L28" s="111"/>
      <c r="M28" s="111"/>
      <c r="N28" s="111"/>
      <c r="O28" s="111"/>
      <c r="P28" s="114"/>
    </row>
    <row r="29" spans="1:20" x14ac:dyDescent="0.2">
      <c r="A29" s="64"/>
      <c r="B29" s="100"/>
      <c r="C29" s="99"/>
      <c r="D29" s="99"/>
      <c r="E29" s="154"/>
      <c r="F29" s="155"/>
      <c r="G29" s="110"/>
      <c r="H29" s="111"/>
      <c r="I29" s="111"/>
      <c r="J29" s="112"/>
      <c r="K29" s="111"/>
      <c r="L29" s="111"/>
      <c r="M29" s="111"/>
      <c r="N29" s="111"/>
      <c r="O29" s="111"/>
      <c r="P29" s="114"/>
    </row>
    <row r="30" spans="1:20" x14ac:dyDescent="0.2">
      <c r="A30" s="64"/>
      <c r="B30" s="100"/>
      <c r="C30" s="99"/>
      <c r="D30" s="99"/>
      <c r="E30" s="154"/>
      <c r="F30" s="155"/>
      <c r="G30" s="110"/>
      <c r="H30" s="111"/>
      <c r="I30" s="111"/>
      <c r="J30" s="112"/>
      <c r="K30" s="111"/>
      <c r="L30" s="111"/>
      <c r="M30" s="111"/>
      <c r="N30" s="111"/>
      <c r="O30" s="111"/>
      <c r="P30" s="114"/>
    </row>
    <row r="31" spans="1:20" x14ac:dyDescent="0.2">
      <c r="A31" s="64"/>
      <c r="B31" s="100"/>
      <c r="C31" s="99"/>
      <c r="D31" s="99"/>
      <c r="E31" s="154"/>
      <c r="F31" s="155"/>
      <c r="G31" s="110"/>
      <c r="H31" s="111"/>
      <c r="I31" s="111"/>
      <c r="J31" s="112"/>
      <c r="K31" s="111"/>
      <c r="L31" s="111"/>
      <c r="M31" s="111"/>
      <c r="N31" s="111"/>
      <c r="O31" s="111"/>
      <c r="P31" s="114"/>
    </row>
    <row r="32" spans="1:20" x14ac:dyDescent="0.2">
      <c r="A32" s="64"/>
      <c r="B32" s="100"/>
      <c r="C32" s="99"/>
      <c r="D32" s="99"/>
      <c r="E32" s="154"/>
      <c r="F32" s="155"/>
      <c r="G32" s="110"/>
      <c r="H32" s="111"/>
      <c r="I32" s="111"/>
      <c r="J32" s="112"/>
      <c r="K32" s="111"/>
      <c r="L32" s="111"/>
      <c r="M32" s="111"/>
      <c r="N32" s="111"/>
      <c r="O32" s="111"/>
      <c r="P32" s="114"/>
    </row>
    <row r="33" spans="1:16" x14ac:dyDescent="0.2">
      <c r="A33" s="64"/>
      <c r="B33" s="100"/>
      <c r="C33" s="99"/>
      <c r="D33" s="99"/>
      <c r="E33" s="154"/>
      <c r="F33" s="155"/>
      <c r="G33" s="110"/>
      <c r="H33" s="111"/>
      <c r="I33" s="111"/>
      <c r="J33" s="112"/>
      <c r="K33" s="111"/>
      <c r="L33" s="111"/>
      <c r="M33" s="111"/>
      <c r="N33" s="111"/>
      <c r="O33" s="111"/>
      <c r="P33" s="114"/>
    </row>
    <row r="34" spans="1:16" x14ac:dyDescent="0.2">
      <c r="A34" s="64"/>
      <c r="B34" s="100"/>
      <c r="C34" s="99"/>
      <c r="D34" s="99"/>
      <c r="E34" s="154"/>
      <c r="F34" s="155"/>
      <c r="G34" s="110"/>
      <c r="H34" s="111"/>
      <c r="I34" s="111"/>
      <c r="J34" s="112"/>
      <c r="K34" s="111"/>
      <c r="L34" s="111"/>
      <c r="M34" s="111"/>
      <c r="N34" s="111"/>
      <c r="O34" s="111"/>
      <c r="P34" s="114"/>
    </row>
    <row r="35" spans="1:16" x14ac:dyDescent="0.2">
      <c r="A35" s="64"/>
      <c r="B35" s="100"/>
      <c r="C35" s="99"/>
      <c r="D35" s="99"/>
      <c r="E35" s="154"/>
      <c r="F35" s="155"/>
      <c r="G35" s="110"/>
      <c r="H35" s="111"/>
      <c r="I35" s="111"/>
      <c r="J35" s="112"/>
      <c r="K35" s="111"/>
      <c r="L35" s="111"/>
      <c r="M35" s="111"/>
      <c r="N35" s="111"/>
      <c r="O35" s="111"/>
      <c r="P35" s="114"/>
    </row>
    <row r="36" spans="1:16" x14ac:dyDescent="0.2">
      <c r="A36" s="64"/>
      <c r="B36" s="100"/>
      <c r="C36" s="99"/>
      <c r="D36" s="99"/>
      <c r="E36" s="154"/>
      <c r="F36" s="155"/>
      <c r="G36" s="110"/>
      <c r="H36" s="111"/>
      <c r="I36" s="111"/>
      <c r="J36" s="112"/>
      <c r="K36" s="111"/>
      <c r="L36" s="111"/>
      <c r="M36" s="111"/>
      <c r="N36" s="111"/>
      <c r="O36" s="111"/>
      <c r="P36" s="114"/>
    </row>
    <row r="37" spans="1:16" x14ac:dyDescent="0.2">
      <c r="A37" s="64"/>
      <c r="B37" s="100"/>
      <c r="C37" s="99"/>
      <c r="D37" s="99"/>
      <c r="E37" s="154"/>
      <c r="F37" s="155"/>
      <c r="G37" s="110"/>
      <c r="H37" s="111"/>
      <c r="I37" s="111"/>
      <c r="J37" s="112"/>
      <c r="K37" s="111"/>
      <c r="L37" s="111"/>
      <c r="M37" s="111"/>
      <c r="N37" s="111"/>
      <c r="O37" s="111"/>
      <c r="P37" s="114"/>
    </row>
    <row r="38" spans="1:16" x14ac:dyDescent="0.2">
      <c r="A38" s="64"/>
      <c r="B38" s="100"/>
      <c r="C38" s="99"/>
      <c r="D38" s="99"/>
      <c r="E38" s="154"/>
      <c r="F38" s="155"/>
      <c r="G38" s="110"/>
      <c r="H38" s="111"/>
      <c r="I38" s="111"/>
      <c r="J38" s="112"/>
      <c r="K38" s="111"/>
      <c r="L38" s="111"/>
      <c r="M38" s="111"/>
      <c r="N38" s="111"/>
      <c r="O38" s="111"/>
      <c r="P38" s="114"/>
    </row>
    <row r="39" spans="1:16" x14ac:dyDescent="0.2">
      <c r="A39" s="64"/>
      <c r="B39" s="100"/>
      <c r="C39" s="99"/>
      <c r="D39" s="99"/>
      <c r="E39" s="154"/>
      <c r="F39" s="155"/>
      <c r="G39" s="110"/>
      <c r="H39" s="111"/>
      <c r="I39" s="111"/>
      <c r="J39" s="112"/>
      <c r="K39" s="111"/>
      <c r="L39" s="111"/>
      <c r="M39" s="111"/>
      <c r="N39" s="111"/>
      <c r="O39" s="111"/>
      <c r="P39" s="114"/>
    </row>
    <row r="40" spans="1:16" x14ac:dyDescent="0.2">
      <c r="A40" s="64"/>
      <c r="B40" s="100"/>
      <c r="C40" s="99"/>
      <c r="D40" s="99"/>
      <c r="E40" s="154"/>
      <c r="F40" s="155"/>
      <c r="G40" s="110"/>
      <c r="H40" s="111"/>
      <c r="I40" s="111"/>
      <c r="J40" s="112"/>
      <c r="K40" s="111"/>
      <c r="L40" s="111"/>
      <c r="M40" s="111"/>
      <c r="N40" s="111"/>
      <c r="O40" s="111"/>
      <c r="P40" s="114"/>
    </row>
    <row r="41" spans="1:16" x14ac:dyDescent="0.2">
      <c r="A41" s="64"/>
      <c r="B41" s="100"/>
      <c r="C41" s="99"/>
      <c r="D41" s="99"/>
      <c r="E41" s="154"/>
      <c r="F41" s="155"/>
      <c r="G41" s="110"/>
      <c r="H41" s="111"/>
      <c r="I41" s="111"/>
      <c r="J41" s="112"/>
      <c r="K41" s="111"/>
      <c r="L41" s="111"/>
      <c r="M41" s="111"/>
      <c r="N41" s="111"/>
      <c r="O41" s="111"/>
      <c r="P41" s="114"/>
    </row>
    <row r="42" spans="1:16" x14ac:dyDescent="0.2">
      <c r="A42" s="64"/>
      <c r="B42" s="100"/>
      <c r="C42" s="99"/>
      <c r="D42" s="99"/>
      <c r="E42" s="154"/>
      <c r="F42" s="155"/>
      <c r="G42" s="110"/>
      <c r="H42" s="111"/>
      <c r="I42" s="111"/>
      <c r="J42" s="112"/>
      <c r="K42" s="111"/>
      <c r="L42" s="111"/>
      <c r="M42" s="111"/>
      <c r="N42" s="111"/>
      <c r="O42" s="111"/>
      <c r="P42" s="114"/>
    </row>
    <row r="43" spans="1:16" x14ac:dyDescent="0.2">
      <c r="A43" s="64"/>
      <c r="B43" s="100"/>
      <c r="C43" s="99"/>
      <c r="D43" s="99"/>
      <c r="E43" s="154"/>
      <c r="F43" s="155"/>
      <c r="G43" s="110"/>
      <c r="H43" s="111"/>
      <c r="I43" s="111"/>
      <c r="J43" s="112"/>
      <c r="K43" s="111"/>
      <c r="L43" s="111"/>
      <c r="M43" s="111"/>
      <c r="N43" s="111"/>
      <c r="O43" s="111"/>
      <c r="P43" s="114"/>
    </row>
    <row r="44" spans="1:16" x14ac:dyDescent="0.2">
      <c r="A44" s="64"/>
      <c r="B44" s="100"/>
      <c r="C44" s="99"/>
      <c r="D44" s="99"/>
      <c r="E44" s="154"/>
      <c r="F44" s="155"/>
      <c r="G44" s="110"/>
      <c r="H44" s="111"/>
      <c r="I44" s="111"/>
      <c r="J44" s="112"/>
      <c r="K44" s="111"/>
      <c r="L44" s="111"/>
      <c r="M44" s="111"/>
      <c r="N44" s="111"/>
      <c r="O44" s="111"/>
      <c r="P44" s="114"/>
    </row>
    <row r="45" spans="1:16" x14ac:dyDescent="0.2">
      <c r="A45" s="64"/>
      <c r="B45" s="100"/>
      <c r="C45" s="99"/>
      <c r="D45" s="99"/>
      <c r="E45" s="154"/>
      <c r="F45" s="155"/>
      <c r="G45" s="110"/>
      <c r="H45" s="111"/>
      <c r="I45" s="111"/>
      <c r="J45" s="112"/>
      <c r="K45" s="111"/>
      <c r="L45" s="111"/>
      <c r="M45" s="111"/>
      <c r="N45" s="111"/>
      <c r="O45" s="111"/>
      <c r="P45" s="114"/>
    </row>
    <row r="46" spans="1:16" x14ac:dyDescent="0.2">
      <c r="A46" s="64"/>
      <c r="B46" s="100"/>
      <c r="C46" s="99"/>
      <c r="D46" s="99"/>
      <c r="E46" s="154"/>
      <c r="F46" s="155"/>
      <c r="G46" s="110"/>
      <c r="H46" s="111"/>
      <c r="I46" s="111"/>
      <c r="J46" s="112"/>
      <c r="K46" s="111"/>
      <c r="L46" s="111"/>
      <c r="M46" s="111"/>
      <c r="N46" s="111"/>
      <c r="O46" s="111"/>
      <c r="P46" s="114"/>
    </row>
    <row r="47" spans="1:16" x14ac:dyDescent="0.2">
      <c r="A47" s="64"/>
      <c r="B47" s="100"/>
      <c r="C47" s="99"/>
      <c r="D47" s="99"/>
      <c r="E47" s="154"/>
      <c r="F47" s="155"/>
      <c r="G47" s="110"/>
      <c r="H47" s="111"/>
      <c r="I47" s="111"/>
      <c r="J47" s="112"/>
      <c r="K47" s="111"/>
      <c r="L47" s="111"/>
      <c r="M47" s="111"/>
      <c r="N47" s="111"/>
      <c r="O47" s="111"/>
      <c r="P47" s="114"/>
    </row>
    <row r="48" spans="1:16" x14ac:dyDescent="0.2">
      <c r="A48" s="64"/>
      <c r="B48" s="100"/>
      <c r="C48" s="99"/>
      <c r="D48" s="99"/>
      <c r="E48" s="154"/>
      <c r="F48" s="155"/>
      <c r="G48" s="110"/>
      <c r="H48" s="111"/>
      <c r="I48" s="111"/>
      <c r="J48" s="112"/>
      <c r="K48" s="111"/>
      <c r="L48" s="111"/>
      <c r="M48" s="111"/>
      <c r="N48" s="111"/>
      <c r="O48" s="111"/>
      <c r="P48" s="114"/>
    </row>
    <row r="49" spans="1:6" x14ac:dyDescent="0.2">
      <c r="A49" s="64"/>
      <c r="B49" s="100"/>
      <c r="C49" s="99"/>
      <c r="D49" s="99"/>
      <c r="E49" s="154"/>
      <c r="F49" s="155"/>
    </row>
    <row r="50" spans="1:6" x14ac:dyDescent="0.2">
      <c r="A50" s="64"/>
      <c r="B50" s="100"/>
      <c r="C50" s="99"/>
      <c r="D50" s="99"/>
      <c r="E50" s="154"/>
      <c r="F50" s="155"/>
    </row>
    <row r="51" spans="1:6" x14ac:dyDescent="0.2">
      <c r="A51" s="64"/>
      <c r="B51" s="100"/>
      <c r="C51" s="99"/>
      <c r="D51" s="99"/>
      <c r="E51" s="154"/>
      <c r="F51" s="155"/>
    </row>
    <row r="54" spans="1:6" x14ac:dyDescent="0.2">
      <c r="A54" s="151" t="s">
        <v>100</v>
      </c>
      <c r="B54" s="152"/>
      <c r="C54" s="61">
        <f>COUNT(B5:B51)</f>
        <v>0</v>
      </c>
    </row>
    <row r="55" spans="1:6" x14ac:dyDescent="0.2">
      <c r="A55" s="151" t="s">
        <v>101</v>
      </c>
      <c r="B55" s="152"/>
      <c r="C55" s="61">
        <f>COUNTIF(C5:C51,"yes")</f>
        <v>0</v>
      </c>
    </row>
    <row r="56" spans="1:6" x14ac:dyDescent="0.2">
      <c r="A56" s="151" t="s">
        <v>106</v>
      </c>
      <c r="B56" s="152"/>
      <c r="C56" s="61">
        <f>COUNTIF(D5:D51,"yes")</f>
        <v>0</v>
      </c>
    </row>
    <row r="57" spans="1:6" x14ac:dyDescent="0.2">
      <c r="A57" s="151" t="s">
        <v>102</v>
      </c>
      <c r="B57" s="152"/>
      <c r="C57" s="61">
        <f>COUNTIF(E5:E51,"yes")</f>
        <v>0</v>
      </c>
    </row>
  </sheetData>
  <mergeCells count="70">
    <mergeCell ref="D2:F2"/>
    <mergeCell ref="G2:H2"/>
    <mergeCell ref="J2:P2"/>
    <mergeCell ref="A3:A4"/>
    <mergeCell ref="B3:B4"/>
    <mergeCell ref="C3:C4"/>
    <mergeCell ref="D3:D4"/>
    <mergeCell ref="E3:F4"/>
    <mergeCell ref="G3:G4"/>
    <mergeCell ref="H3:H4"/>
    <mergeCell ref="O3:O4"/>
    <mergeCell ref="P3:P4"/>
    <mergeCell ref="M3:M4"/>
    <mergeCell ref="N3:N4"/>
    <mergeCell ref="E8:F8"/>
    <mergeCell ref="I3:I4"/>
    <mergeCell ref="J3:J4"/>
    <mergeCell ref="K3:K4"/>
    <mergeCell ref="L3:L4"/>
    <mergeCell ref="E5:F5"/>
    <mergeCell ref="E6:F6"/>
    <mergeCell ref="E7:F7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32:F32"/>
    <mergeCell ref="E21:F21"/>
    <mergeCell ref="E22:F22"/>
    <mergeCell ref="E23:F23"/>
    <mergeCell ref="E24:F24"/>
    <mergeCell ref="E25:F25"/>
    <mergeCell ref="E26:F26"/>
    <mergeCell ref="E49:F49"/>
    <mergeCell ref="E50:F50"/>
    <mergeCell ref="E39:F39"/>
    <mergeCell ref="E40:F40"/>
    <mergeCell ref="E41:F41"/>
    <mergeCell ref="E42:F42"/>
    <mergeCell ref="E43:F43"/>
    <mergeCell ref="E44:F44"/>
    <mergeCell ref="A1:F1"/>
    <mergeCell ref="E45:F45"/>
    <mergeCell ref="E46:F46"/>
    <mergeCell ref="E47:F47"/>
    <mergeCell ref="E48:F4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51:F51"/>
    <mergeCell ref="A54:B54"/>
    <mergeCell ref="A55:B55"/>
    <mergeCell ref="A56:B56"/>
    <mergeCell ref="A57:B57"/>
  </mergeCells>
  <conditionalFormatting sqref="G5:G48">
    <cfRule type="cellIs" dxfId="0" priority="1" stopIfTrue="1" operator="greaterThanOrEqual">
      <formula>3</formula>
    </cfRule>
  </conditionalFormatting>
  <dataValidations count="4">
    <dataValidation type="list" allowBlank="1" showInputMessage="1" showErrorMessage="1" sqref="I2" xr:uid="{AEE5899E-80F8-4C6C-A2BD-CBEDA16E44EE}">
      <formula1>$T$18:$T$25</formula1>
    </dataValidation>
    <dataValidation type="list" allowBlank="1" showInputMessage="1" showErrorMessage="1" sqref="B2" xr:uid="{5E8B335C-6765-4439-9788-33F352B6AA1E}">
      <formula1>$S$6:$S$13</formula1>
    </dataValidation>
    <dataValidation type="list" allowBlank="1" showInputMessage="1" showErrorMessage="1" sqref="D2:F2" xr:uid="{F3B733D6-8B2C-4B63-B040-C51B1997F605}">
      <formula1>$T$6:$T$17</formula1>
    </dataValidation>
    <dataValidation type="list" allowBlank="1" showInputMessage="1" showErrorMessage="1" sqref="C5:E51" xr:uid="{818A56B8-3203-45F3-9E5C-6BA49FC1C63A}">
      <formula1>$S$21:$S$22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T G 5 3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M b n d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5 3 U 4 h z p E m c A A A A 1 g A A A B M A H A B G b 3 J t d W x h c y 9 T Z W N 0 a W 9 u M S 5 t I K I Y A C i g F A A A A A A A A A A A A A A A A A A A A A A A A A A A A G 2 N P Q u D M B C G 9 0 D + Q 0 g X B R G c x S l 0 7 a L Q Q R y i v V Y x 5 k p y g k X 8 7 4 3 N 2 n c 5 e D + e 8 z D Q h F b U 8 R Y l Z 5 z 5 U T t 4 i E b 3 B g p R C Q P E m Q i q c X U D B O e 6 D W B y t T o H l u 7 o 5 h 5 x T t K 9 v e k F K h m X s j t a h Z Z C p c s i 4 C L V q O 3 r h H / e I A P p V 8 0 b p 6 1 / o l s U m n W x Z + i T + C 3 b d x n d Q m a C Q i I I N j q O l L P J / s W W X 1 B L A Q I t A B Q A A g A I A E x u d 1 P q n U N z o w A A A P U A A A A S A A A A A A A A A A A A A A A A A A A A A A B D b 2 5 m a W c v U G F j a 2 F n Z S 5 4 b W x Q S w E C L Q A U A A I A C A B M b n d T D 8 r p q 6 Q A A A D p A A A A E w A A A A A A A A A A A A A A A A D v A A A A W 0 N v b n R l b n R f V H l w Z X N d L n h t b F B L A Q I t A B Q A A g A I A E x u d 1 O I c 6 R J n A A A A N Y A A A A T A A A A A A A A A A A A A A A A A O A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c H A A A A A A A A 1 Q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y M 1 Q y M T o 0 O T o x N C 4 w N D I y N T U z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H 5 K A D z H + P Q I l 2 s I G u P S s J A A A A A A I A A A A A A A N m A A D A A A A A E A A A A A W V k N W S 4 W 4 E W u 4 O D y X n O r 8 A A A A A B I A A A K A A A A A Q A A A A j w a D e h n l S C q I c S 7 h E 5 9 0 J V A A A A C l q S 2 h V I / d 1 x v I X S k 8 V v Q M E r s K d P y e 4 x D U a r G k N R I U G 9 Z a 7 E j U B o I X 7 M Z d D m 0 5 K S h Z q L U g 1 4 Q B O 5 c Y n Z 4 q u z u 8 W v 5 Y t i C x i r Y c y b H i 1 i M p i R Q A A A D 1 N b 7 / Z O V M 1 F B + c 2 k i 7 5 A 0 y s O 0 L Q = = < / D a t a M a s h u p > 
</file>

<file path=customXml/itemProps1.xml><?xml version="1.0" encoding="utf-8"?>
<ds:datastoreItem xmlns:ds="http://schemas.openxmlformats.org/officeDocument/2006/customXml" ds:itemID="{A7D7A79B-E48F-4DC9-AB2D-703EAB9F82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Nasal Tracheal Intubation</vt:lpstr>
      <vt:lpstr>Pediatric Oral Intubation</vt:lpstr>
      <vt:lpstr>Adult Oral Intubation</vt:lpstr>
      <vt:lpstr>Mechanical CPR</vt:lpstr>
      <vt:lpstr>Ventilator Use</vt:lpstr>
      <vt:lpstr>Mechanical CPAP</vt:lpstr>
      <vt:lpstr>'Adult Oral Intubation'!Print_Area</vt:lpstr>
      <vt:lpstr>'Adult Oral Intubation'!Print_Titles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mesposito@sjgov.org;Jones, Rick;sjonesmitchell@sjgov.org</dc:creator>
  <cp:keywords/>
  <dc:description/>
  <cp:lastModifiedBy>Esposito, Matthew [EMS]</cp:lastModifiedBy>
  <cp:revision/>
  <dcterms:created xsi:type="dcterms:W3CDTF">2007-02-05T17:34:43Z</dcterms:created>
  <dcterms:modified xsi:type="dcterms:W3CDTF">2025-02-03T16:45:58Z</dcterms:modified>
  <cp:category/>
  <cp:contentStatus/>
</cp:coreProperties>
</file>